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TERNO\SITO 2021\File excel\aggiornamenti FY 2023\"/>
    </mc:Choice>
  </mc:AlternateContent>
  <xr:revisionPtr revIDLastSave="0" documentId="13_ncr:1_{1D5FCF7D-7832-45DB-99CF-537A20A40E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eakdown annuo delle vendite" sheetId="1" r:id="rId1"/>
    <sheet name="Breakdown sem. delle vendite" sheetId="6" r:id="rId2"/>
    <sheet name="Breakdown trim. delle vendite" sheetId="7" r:id="rId3"/>
  </sheets>
  <externalReferences>
    <externalReference r:id="rId4"/>
  </externalReferences>
  <definedNames>
    <definedName name="_xlnm.Print_Area" localSheetId="2">'Breakdown trim. delle vendite'!$A$1:$CY$15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7" l="1"/>
  <c r="D14" i="1"/>
  <c r="L14" i="7"/>
  <c r="O14" i="7" l="1"/>
  <c r="DB14" i="7"/>
  <c r="CV14" i="7"/>
  <c r="CU14" i="7"/>
  <c r="CS14" i="7"/>
  <c r="CR14" i="7"/>
  <c r="CQ14" i="7"/>
  <c r="CO14" i="7"/>
  <c r="CM14" i="7"/>
  <c r="CL14" i="7"/>
  <c r="CK14" i="7"/>
  <c r="CI14" i="7"/>
  <c r="CG14" i="7"/>
  <c r="CF14" i="7"/>
  <c r="CE14" i="7"/>
  <c r="CC14" i="7"/>
  <c r="CA14" i="7"/>
  <c r="BZ14" i="7"/>
  <c r="BY14" i="7"/>
  <c r="BX14" i="7" s="1"/>
  <c r="BW14" i="7"/>
  <c r="BR14" i="7"/>
  <c r="BO14" i="7"/>
  <c r="BL14" i="7"/>
  <c r="BF14" i="7"/>
  <c r="AZ14" i="7"/>
  <c r="AY14" i="7"/>
  <c r="AW14" i="7"/>
  <c r="AV14" i="7"/>
  <c r="AS14" i="7"/>
  <c r="AM14" i="7"/>
  <c r="AK14" i="7"/>
  <c r="AJ14" i="7"/>
  <c r="AI14" i="7"/>
  <c r="AG14" i="7"/>
  <c r="AE14" i="7"/>
  <c r="AD14" i="7"/>
  <c r="AA14" i="7"/>
  <c r="Y14" i="7"/>
  <c r="X14" i="7"/>
  <c r="W14" i="7"/>
  <c r="U14" i="7"/>
  <c r="S14" i="7"/>
  <c r="R14" i="7"/>
  <c r="Q14" i="7"/>
  <c r="CD14" i="7" l="1"/>
  <c r="AB14" i="7"/>
  <c r="CP14" i="7"/>
  <c r="CJ14" i="7"/>
  <c r="V14" i="7"/>
  <c r="AH14" i="7"/>
  <c r="AT14" i="7"/>
  <c r="AQ14" i="7"/>
  <c r="AN14" i="7" s="1"/>
  <c r="L8" i="1" l="1"/>
  <c r="J6" i="1"/>
  <c r="K22" i="1"/>
  <c r="K14" i="1" s="1"/>
  <c r="CY17" i="7" l="1"/>
  <c r="CX17" i="7"/>
  <c r="CW17" i="7"/>
  <c r="CU17" i="7"/>
  <c r="CR17" i="7"/>
  <c r="CQ17" i="7"/>
  <c r="CO17" i="7"/>
  <c r="AQ12" i="7" l="1"/>
  <c r="AQ10" i="7"/>
  <c r="AQ8" i="7"/>
  <c r="AP12" i="7"/>
  <c r="AP10" i="7"/>
  <c r="AP8" i="7"/>
  <c r="AP22" i="7"/>
  <c r="AP18" i="7" s="1"/>
  <c r="J12" i="1"/>
  <c r="J10" i="1"/>
  <c r="J8" i="1"/>
  <c r="J14" i="1"/>
  <c r="J22" i="1" s="1"/>
  <c r="J18" i="1" s="1"/>
  <c r="V12" i="7"/>
  <c r="V10" i="7"/>
  <c r="V6" i="7"/>
  <c r="V8" i="7"/>
  <c r="AB12" i="7"/>
  <c r="AB10" i="7"/>
  <c r="AB6" i="7"/>
  <c r="AB8" i="7"/>
  <c r="AH12" i="7"/>
  <c r="AH10" i="7"/>
  <c r="AH6" i="7"/>
  <c r="AH8" i="7"/>
  <c r="AT20" i="7"/>
  <c r="AT18" i="7"/>
  <c r="AT12" i="7"/>
  <c r="AT10" i="7"/>
  <c r="AT6" i="7"/>
  <c r="AT8" i="7"/>
  <c r="AZ20" i="7"/>
  <c r="AZ18" i="7"/>
  <c r="AZ12" i="7"/>
  <c r="AZ10" i="7"/>
  <c r="AZ6" i="7"/>
  <c r="AZ8" i="7"/>
  <c r="BF22" i="7"/>
  <c r="BF20" i="7"/>
  <c r="BF18" i="7"/>
  <c r="BF12" i="7"/>
  <c r="BF10" i="7"/>
  <c r="BF6" i="7"/>
  <c r="BF8" i="7"/>
  <c r="BL20" i="7"/>
  <c r="BL18" i="7"/>
  <c r="BL12" i="7"/>
  <c r="BL10" i="7"/>
  <c r="BL6" i="7"/>
  <c r="BL8" i="7"/>
  <c r="BR22" i="7"/>
  <c r="BR20" i="7"/>
  <c r="BR18" i="7"/>
  <c r="BR12" i="7"/>
  <c r="BR10" i="7"/>
  <c r="BR6" i="7"/>
  <c r="BR8" i="7"/>
  <c r="BX20" i="7"/>
  <c r="BX18" i="7"/>
  <c r="BX12" i="7"/>
  <c r="BX10" i="7"/>
  <c r="BX6" i="7"/>
  <c r="BX8" i="7"/>
  <c r="CD20" i="7"/>
  <c r="CD18" i="7"/>
  <c r="CD12" i="7"/>
  <c r="CD10" i="7"/>
  <c r="CD6" i="7"/>
  <c r="CD8" i="7"/>
  <c r="CJ20" i="7"/>
  <c r="CJ18" i="7"/>
  <c r="CJ12" i="7"/>
  <c r="CJ10" i="7"/>
  <c r="CJ6" i="7"/>
  <c r="CJ8" i="7"/>
  <c r="CP20" i="7"/>
  <c r="CP18" i="7"/>
  <c r="CP12" i="7"/>
  <c r="CP10" i="7"/>
  <c r="CP6" i="7"/>
  <c r="CP8" i="7"/>
  <c r="CV8" i="7"/>
  <c r="CV18" i="7"/>
  <c r="CV20" i="7"/>
  <c r="CV12" i="7"/>
  <c r="CV10" i="7"/>
  <c r="CV6" i="7"/>
  <c r="DB22" i="7"/>
  <c r="DB20" i="7"/>
  <c r="DB18" i="7"/>
  <c r="DB12" i="7"/>
  <c r="DB10" i="7"/>
  <c r="DB6" i="7"/>
  <c r="DB8" i="7"/>
  <c r="AN8" i="7" l="1"/>
  <c r="AN10" i="7"/>
  <c r="AN12" i="7"/>
  <c r="AP6" i="7"/>
  <c r="CY22" i="7"/>
  <c r="CW22" i="7"/>
  <c r="CU22" i="7"/>
  <c r="CS22" i="7"/>
  <c r="CR22" i="7"/>
  <c r="CQ22" i="7"/>
  <c r="CO22" i="7"/>
  <c r="CM22" i="7"/>
  <c r="CL22" i="7"/>
  <c r="CK22" i="7"/>
  <c r="CI22" i="7"/>
  <c r="CG22" i="7"/>
  <c r="CF22" i="7"/>
  <c r="CE22" i="7"/>
  <c r="CC22" i="7"/>
  <c r="CA22" i="7"/>
  <c r="BZ22" i="7"/>
  <c r="BY22" i="7"/>
  <c r="BW22" i="7"/>
  <c r="BO22" i="7"/>
  <c r="BN22" i="7"/>
  <c r="BA22" i="7"/>
  <c r="AZ22" i="7" s="1"/>
  <c r="AY22" i="7"/>
  <c r="AW22" i="7"/>
  <c r="AV22" i="7"/>
  <c r="AU22" i="7"/>
  <c r="AS22" i="7"/>
  <c r="CS17" i="7"/>
  <c r="CM17" i="7"/>
  <c r="CL17" i="7"/>
  <c r="CK17" i="7"/>
  <c r="CI17" i="7"/>
  <c r="CG17" i="7"/>
  <c r="CF17" i="7"/>
  <c r="CE17" i="7"/>
  <c r="CC17" i="7"/>
  <c r="CA17" i="7"/>
  <c r="BZ17" i="7"/>
  <c r="BY17" i="7"/>
  <c r="BW17" i="7"/>
  <c r="BU17" i="7"/>
  <c r="BT17" i="7"/>
  <c r="BS17" i="7"/>
  <c r="BQ17" i="7"/>
  <c r="K21" i="6"/>
  <c r="L21" i="6"/>
  <c r="N21" i="6"/>
  <c r="BX22" i="7" l="1"/>
  <c r="CP22" i="7"/>
  <c r="CJ22" i="7"/>
  <c r="BL22" i="7"/>
  <c r="AQ22" i="7"/>
  <c r="AQ6" i="7"/>
  <c r="AQ20" i="7" s="1"/>
  <c r="AT22" i="7"/>
  <c r="CD22" i="7"/>
  <c r="CV22" i="7"/>
  <c r="AQ18" i="7" l="1"/>
  <c r="AN6" i="7"/>
  <c r="L18" i="1"/>
</calcChain>
</file>

<file path=xl/sharedStrings.xml><?xml version="1.0" encoding="utf-8"?>
<sst xmlns="http://schemas.openxmlformats.org/spreadsheetml/2006/main" count="239" uniqueCount="145">
  <si>
    <t>Retail</t>
  </si>
  <si>
    <t xml:space="preserve">Wholesale </t>
  </si>
  <si>
    <t>2015</t>
  </si>
  <si>
    <t>2014</t>
  </si>
  <si>
    <t>2013</t>
  </si>
  <si>
    <t>2012</t>
  </si>
  <si>
    <t>2011</t>
  </si>
  <si>
    <t>2010</t>
  </si>
  <si>
    <t>2009</t>
  </si>
  <si>
    <t>2008</t>
  </si>
  <si>
    <t>2017°</t>
  </si>
  <si>
    <t>*</t>
  </si>
  <si>
    <t>**</t>
  </si>
  <si>
    <t>***</t>
  </si>
  <si>
    <t>°</t>
  </si>
  <si>
    <t>2018</t>
  </si>
  <si>
    <t>2019 °°</t>
  </si>
  <si>
    <t>2018 °°</t>
  </si>
  <si>
    <t>°°</t>
  </si>
  <si>
    <t>9M 2008</t>
  </si>
  <si>
    <t>9M 2009</t>
  </si>
  <si>
    <t>9M 2010</t>
  </si>
  <si>
    <t>9M 2011</t>
  </si>
  <si>
    <t>9M 2018°°</t>
  </si>
  <si>
    <t>9M 2019°°</t>
  </si>
  <si>
    <t>9M 2018</t>
  </si>
  <si>
    <t>9M 2017°</t>
  </si>
  <si>
    <t>9M 2016</t>
  </si>
  <si>
    <t>9M 2015</t>
  </si>
  <si>
    <t>9M 2014</t>
  </si>
  <si>
    <t>9M 2013</t>
  </si>
  <si>
    <t>9M 2012</t>
  </si>
  <si>
    <t>9M 2020</t>
  </si>
  <si>
    <t xml:space="preserve">2019 </t>
  </si>
  <si>
    <t>2019</t>
  </si>
  <si>
    <t>9M 2019</t>
  </si>
  <si>
    <t>Nord America *</t>
  </si>
  <si>
    <t>Asia e Pacifico **</t>
  </si>
  <si>
    <t xml:space="preserve">Europa </t>
  </si>
  <si>
    <t>Resto del mondo ***</t>
  </si>
  <si>
    <t>Totale vendite</t>
  </si>
  <si>
    <t>(Euro in milioni)</t>
  </si>
  <si>
    <t>Vendite per canale</t>
  </si>
  <si>
    <t>Breakdown annuale delle vendite nette per area geografica</t>
  </si>
  <si>
    <t>Breakdown semestrale delle vendite nette per area geografica</t>
  </si>
  <si>
    <t>Breakdown trimestrale delle vendite nette per area geografica</t>
  </si>
  <si>
    <t>4° trim. 2020</t>
  </si>
  <si>
    <t>3° trim. 2020</t>
  </si>
  <si>
    <t>2° trim. 2020</t>
  </si>
  <si>
    <t>1° trim. 2020</t>
  </si>
  <si>
    <t>4° trim. 2019</t>
  </si>
  <si>
    <t>3° trim. 2019</t>
  </si>
  <si>
    <t xml:space="preserve">2° trim. 2019 °°
</t>
  </si>
  <si>
    <t xml:space="preserve">1° trim. 2019 °°
</t>
  </si>
  <si>
    <t>4° trim. 2018°°</t>
  </si>
  <si>
    <t>3° trim. 2018°°</t>
  </si>
  <si>
    <t>2° trim. 2018°°</t>
  </si>
  <si>
    <t>1° trim. 2018°°</t>
  </si>
  <si>
    <t xml:space="preserve">1° trim. 2019
</t>
  </si>
  <si>
    <t xml:space="preserve">2° trim. 2019
</t>
  </si>
  <si>
    <t>4° trim. 2018</t>
  </si>
  <si>
    <t>3° trim. 2018</t>
  </si>
  <si>
    <t xml:space="preserve">2° trim. 2018
</t>
  </si>
  <si>
    <t xml:space="preserve">1° trim. 2018
</t>
  </si>
  <si>
    <t>4° trim. 2017°</t>
  </si>
  <si>
    <t>3° trim. 2017°</t>
  </si>
  <si>
    <t>2° trim. 2017°</t>
  </si>
  <si>
    <t>1° trim. 2017°</t>
  </si>
  <si>
    <t>4° trim. 2016</t>
  </si>
  <si>
    <t>3° trim. 2016</t>
  </si>
  <si>
    <t>2° trim. 2016</t>
  </si>
  <si>
    <t>1° trim. 2016</t>
  </si>
  <si>
    <t>4° trim. 2015</t>
  </si>
  <si>
    <t>3° trim. 2015</t>
  </si>
  <si>
    <t>2° trim. 2015</t>
  </si>
  <si>
    <t>1° trim. 2015</t>
  </si>
  <si>
    <t>4° trim. 2014</t>
  </si>
  <si>
    <t>3° trim. 2014</t>
  </si>
  <si>
    <t>2° trim. 2014</t>
  </si>
  <si>
    <t>1° trim. 2014</t>
  </si>
  <si>
    <t>4° trim. 2013</t>
  </si>
  <si>
    <t>3° trim. 2013</t>
  </si>
  <si>
    <t>2° trim. 2013</t>
  </si>
  <si>
    <t>1° trim. 2013</t>
  </si>
  <si>
    <t>4° trim. 2012</t>
  </si>
  <si>
    <t>3° trim. 2012</t>
  </si>
  <si>
    <t>2° trim. 2012</t>
  </si>
  <si>
    <t>1° trim. 2012</t>
  </si>
  <si>
    <t>4° trim. 2011</t>
  </si>
  <si>
    <t>3° trim. 2011</t>
  </si>
  <si>
    <t>2° trim. 2011</t>
  </si>
  <si>
    <t>1° trim. 2011</t>
  </si>
  <si>
    <t>4° trim. 2010</t>
  </si>
  <si>
    <t>3° trim. 2010</t>
  </si>
  <si>
    <t>2° trim. 2010</t>
  </si>
  <si>
    <t>1° trim. 2010</t>
  </si>
  <si>
    <t>4° trim. 2009</t>
  </si>
  <si>
    <t>3° trim. 2009</t>
  </si>
  <si>
    <t>2° trim. 2009</t>
  </si>
  <si>
    <t>1° trim. 2009</t>
  </si>
  <si>
    <t>4° trim. 2008</t>
  </si>
  <si>
    <t>3° trim. 2008</t>
  </si>
  <si>
    <t>2° trim. 2008</t>
  </si>
  <si>
    <t>1° trim. 2008</t>
  </si>
  <si>
    <t>Il breakdown delle vendite 2019 è esposto con riferimento alle sole attività in continuità del Gruppo, escludendo il business retail statunitense Solstice, ceduto il 1° luglio 2019. Il 2018 è riesposto per le sole attività in continuità al fine di consentire un confronto adeguato.</t>
  </si>
  <si>
    <t>Il breakdown delle vendite del 1° semestre 2019 è esposto con riferimento alle sole attività in continuità del Gruppo, escludendo il business retail statunitense Solstice, ceduto il 1° luglio 2019. Il 1° semestre 2018 è riesposto per le sole attività in continuità al fine di consentire un confronto adeguato.</t>
  </si>
  <si>
    <t>Il breakdown delle vendite dei trimestri 2019 è esposto con riferimento alle sole attività in continuità del Gruppo, escludendo il business retail statunitense Solstice, ceduto il 1° luglio 2019. I trimestri 2018 sono riesposti per le sole attività in continuità al fine di consentire un confronto adeguato.</t>
  </si>
  <si>
    <t>1 Sem. 2020</t>
  </si>
  <si>
    <t xml:space="preserve">1° Sem 2019 °°
 </t>
  </si>
  <si>
    <t xml:space="preserve">1° Sem 2018 °°
 </t>
  </si>
  <si>
    <t xml:space="preserve">1° Sem. 2019 
</t>
  </si>
  <si>
    <t xml:space="preserve">1° Sem. 2018 
</t>
  </si>
  <si>
    <t>1° Sem. 2017 °</t>
  </si>
  <si>
    <t xml:space="preserve">1° Sem. 2016
</t>
  </si>
  <si>
    <t xml:space="preserve">1° Sem. 2015
</t>
  </si>
  <si>
    <t xml:space="preserve">1° Sem. 2014
</t>
  </si>
  <si>
    <t xml:space="preserve">1° Sem. 2013 
</t>
  </si>
  <si>
    <t xml:space="preserve">1° Sem. 2012 
</t>
  </si>
  <si>
    <t xml:space="preserve">1° Sem. 2011
</t>
  </si>
  <si>
    <t xml:space="preserve">1° Sem. 2010
</t>
  </si>
  <si>
    <t xml:space="preserve">1° Sem. 2009
</t>
  </si>
  <si>
    <t xml:space="preserve">1° Sem. 2008 
</t>
  </si>
  <si>
    <t xml:space="preserve">Tale area, precedentemente denominata "Americhe", comprendeva fino al 2014 l'America Latina, inclusa dal 2016 nel Resto del Mondo, in coerenza con la reportistica utilizzata internamente dal management. I soli dati comparativi del 2015 sono stati coerentemente riesposti. </t>
  </si>
  <si>
    <t xml:space="preserve">Tale area comprendeva fino al 2014 anche l'India, inclusa dal 2016 nel Resto del Mondo, in coerenza con la reportistica utilizzata internamente dal management. I soli dati comparativi del 2015 sono stati coerentemente riesposti. </t>
  </si>
  <si>
    <t xml:space="preserve">Tale area include dal 2016 l'America Latina e l'India, in coerenza con la reportistica utilizzata internamente dal management. I soli dati comparativi del 2015 sono stati coerentemente riesposti. </t>
  </si>
  <si>
    <t>Il nuovo principio contabile IFRS 15 relativo alla "Revenue from Contracts with Customers" è entrato in vigore a partire dal 1° gennaio 2018. Sulla base dell’approccio retrospettivo pieno scelto dal Gruppo, l’applicazione del principio sull’intero esercizio 2017 ha avuto un effetto di aggiustamento sulle vendite e sul costo del venduto pari a 11,6 milioni di euro.</t>
  </si>
  <si>
    <t xml:space="preserve">Il nuovo principio contabile IFRS 15 relativo alla "Revenue from Contracts with Customers" è entrato in vigore a partire dal 1° gennaio 2018. Sulla base dell’approccio retrospettivo pieno scelto dal Gruppo, l’applicazione del principio al 1° semestre del 2018 ha avuto un effetto di aggiustamento delle vendite e del costo del venduto del corrispondente periodo dell’anno precedente pari a 5,4 milioni di euro. </t>
  </si>
  <si>
    <t xml:space="preserve">Il nuovo principio contabile IFRS 15 relativo alla "Revenue from Contracts with Customers" è entrato in vigore a partire dal 1° gennaio 2018. Sulla base dell’approccio retrospettivo pieno scelto dal Gruppo, l’applicazione del principio al 2018 ha avuto un effetto di aggiustamento delle vendite e del costo del venduto dei corrispondenti periodi dell’anno precedente pari a 4,4, 1,8, 2,7 e 2,7 milioni di euro, rispettivamente nel 4°, 3°, 2° e 1° trimestre 2017. </t>
  </si>
  <si>
    <t>1 Sem. 2021</t>
  </si>
  <si>
    <t>2° trim. 2021</t>
  </si>
  <si>
    <t>9M 2021</t>
  </si>
  <si>
    <t>3° trim. 2021</t>
  </si>
  <si>
    <t>4° trim. 2021</t>
  </si>
  <si>
    <t>1° trim. 2022</t>
  </si>
  <si>
    <t>1 Sem. 2022</t>
  </si>
  <si>
    <t>2° trim. 2022</t>
  </si>
  <si>
    <t>3° trim. 2022</t>
  </si>
  <si>
    <t>9M 2022</t>
  </si>
  <si>
    <t>4° trim. 2022</t>
  </si>
  <si>
    <t>1 Sem. 2023</t>
  </si>
  <si>
    <t>1° trim. 2023</t>
  </si>
  <si>
    <t>2° trim. 2023</t>
  </si>
  <si>
    <t>9M 2023</t>
  </si>
  <si>
    <t>3° trim. 2023</t>
  </si>
  <si>
    <t>4° trim.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</si>
</sst>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0"/>
      <color indexed="4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20"/>
      <color indexed="4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 applyNumberFormat="0"/>
    <xf numFmtId="9" fontId="2" fillId="0" borderId="0" applyFont="0" applyFill="0" applyBorder="0" applyAlignment="0" applyProtection="0"/>
    <xf numFmtId="0" fontId="1" fillId="0" borderId="0" applyNumberFormat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/>
    <xf numFmtId="164" fontId="0" fillId="0" borderId="0" xfId="0" applyNumberFormat="1" applyAlignment="1">
      <alignment horizontal="right"/>
    </xf>
    <xf numFmtId="165" fontId="5" fillId="0" borderId="0" xfId="1" applyNumberFormat="1" applyFont="1" applyAlignment="1">
      <alignment horizontal="right"/>
    </xf>
    <xf numFmtId="0" fontId="6" fillId="0" borderId="0" xfId="0" applyFont="1"/>
    <xf numFmtId="164" fontId="6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0" fillId="0" borderId="1" xfId="0" applyBorder="1"/>
    <xf numFmtId="0" fontId="4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" fontId="8" fillId="2" borderId="2" xfId="0" quotePrefix="1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top"/>
    </xf>
    <xf numFmtId="0" fontId="7" fillId="0" borderId="0" xfId="0" applyFont="1"/>
    <xf numFmtId="0" fontId="7" fillId="0" borderId="0" xfId="2" applyFont="1" applyAlignment="1">
      <alignment horizontal="center" vertical="top" wrapText="1"/>
    </xf>
    <xf numFmtId="165" fontId="5" fillId="0" borderId="0" xfId="3" applyNumberFormat="1" applyFont="1" applyAlignment="1">
      <alignment horizontal="right"/>
    </xf>
    <xf numFmtId="1" fontId="6" fillId="2" borderId="2" xfId="0" quotePrefix="1" applyNumberFormat="1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2" applyFont="1"/>
    <xf numFmtId="0" fontId="3" fillId="2" borderId="0" xfId="2" applyFont="1" applyFill="1"/>
    <xf numFmtId="0" fontId="3" fillId="4" borderId="0" xfId="2" applyFont="1" applyFill="1" applyBorder="1" applyAlignment="1"/>
    <xf numFmtId="0" fontId="3" fillId="4" borderId="0" xfId="2" applyFont="1" applyFill="1" applyAlignment="1"/>
    <xf numFmtId="0" fontId="3" fillId="0" borderId="0" xfId="2" applyFont="1" applyAlignment="1">
      <alignment horizontal="center"/>
    </xf>
    <xf numFmtId="0" fontId="1" fillId="0" borderId="0" xfId="2"/>
    <xf numFmtId="0" fontId="1" fillId="4" borderId="0" xfId="2" applyFill="1" applyBorder="1" applyAlignment="1">
      <alignment horizontal="right"/>
    </xf>
    <xf numFmtId="0" fontId="1" fillId="4" borderId="0" xfId="2" applyFill="1" applyAlignment="1">
      <alignment horizontal="right"/>
    </xf>
    <xf numFmtId="0" fontId="1" fillId="0" borderId="0" xfId="2" applyAlignment="1">
      <alignment horizontal="center"/>
    </xf>
    <xf numFmtId="0" fontId="4" fillId="2" borderId="0" xfId="2" applyFont="1" applyFill="1"/>
    <xf numFmtId="0" fontId="1" fillId="4" borderId="0" xfId="2" applyFont="1" applyFill="1" applyBorder="1" applyAlignment="1">
      <alignment horizontal="center"/>
    </xf>
    <xf numFmtId="0" fontId="9" fillId="2" borderId="0" xfId="2" applyFont="1" applyFill="1"/>
    <xf numFmtId="165" fontId="5" fillId="4" borderId="0" xfId="3" applyNumberFormat="1" applyFont="1" applyFill="1" applyBorder="1" applyAlignment="1">
      <alignment horizontal="right"/>
    </xf>
    <xf numFmtId="165" fontId="5" fillId="4" borderId="0" xfId="3" applyNumberFormat="1" applyFont="1" applyFill="1" applyAlignment="1">
      <alignment horizontal="right"/>
    </xf>
    <xf numFmtId="164" fontId="1" fillId="0" borderId="0" xfId="2" applyNumberFormat="1" applyAlignment="1">
      <alignment horizontal="center"/>
    </xf>
    <xf numFmtId="164" fontId="1" fillId="4" borderId="0" xfId="2" applyNumberFormat="1" applyFill="1" applyBorder="1" applyAlignment="1">
      <alignment horizontal="right"/>
    </xf>
    <xf numFmtId="164" fontId="1" fillId="4" borderId="0" xfId="2" applyNumberFormat="1" applyFill="1" applyAlignment="1">
      <alignment horizontal="right"/>
    </xf>
    <xf numFmtId="0" fontId="1" fillId="2" borderId="1" xfId="2" applyFill="1" applyBorder="1"/>
    <xf numFmtId="164" fontId="1" fillId="0" borderId="1" xfId="2" applyNumberFormat="1" applyBorder="1" applyAlignment="1">
      <alignment horizontal="center"/>
    </xf>
    <xf numFmtId="164" fontId="7" fillId="0" borderId="0" xfId="2" applyNumberFormat="1" applyFont="1" applyAlignment="1">
      <alignment horizontal="center"/>
    </xf>
    <xf numFmtId="0" fontId="7" fillId="0" borderId="0" xfId="2" applyFont="1"/>
    <xf numFmtId="0" fontId="4" fillId="0" borderId="0" xfId="2" applyFont="1"/>
    <xf numFmtId="164" fontId="6" fillId="0" borderId="0" xfId="2" applyNumberFormat="1" applyFont="1" applyAlignment="1">
      <alignment horizontal="center"/>
    </xf>
    <xf numFmtId="0" fontId="1" fillId="2" borderId="0" xfId="2" applyFill="1"/>
    <xf numFmtId="0" fontId="1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2" borderId="0" xfId="2" applyFont="1" applyFill="1" applyBorder="1"/>
    <xf numFmtId="0" fontId="9" fillId="2" borderId="0" xfId="2" applyFont="1" applyFill="1" applyBorder="1"/>
    <xf numFmtId="0" fontId="1" fillId="2" borderId="0" xfId="2" applyFill="1" applyBorder="1"/>
    <xf numFmtId="0" fontId="3" fillId="0" borderId="0" xfId="0" applyFont="1" applyBorder="1"/>
    <xf numFmtId="0" fontId="3" fillId="0" borderId="0" xfId="2" applyFont="1" applyBorder="1"/>
    <xf numFmtId="0" fontId="1" fillId="0" borderId="0" xfId="2" applyBorder="1"/>
    <xf numFmtId="1" fontId="8" fillId="2" borderId="0" xfId="0" quotePrefix="1" applyNumberFormat="1" applyFont="1" applyFill="1" applyBorder="1" applyAlignment="1">
      <alignment horizontal="left" vertical="center"/>
    </xf>
    <xf numFmtId="0" fontId="9" fillId="0" borderId="0" xfId="2" applyFont="1" applyBorder="1"/>
    <xf numFmtId="0" fontId="4" fillId="0" borderId="0" xfId="2" applyFont="1" applyBorder="1"/>
    <xf numFmtId="1" fontId="6" fillId="2" borderId="0" xfId="0" quotePrefix="1" applyNumberFormat="1" applyFont="1" applyFill="1" applyBorder="1" applyAlignment="1">
      <alignment horizontal="left" vertical="center"/>
    </xf>
    <xf numFmtId="164" fontId="1" fillId="3" borderId="0" xfId="2" applyNumberFormat="1" applyFill="1" applyAlignment="1">
      <alignment horizontal="center"/>
    </xf>
    <xf numFmtId="164" fontId="1" fillId="3" borderId="1" xfId="2" applyNumberForma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2" applyFont="1" applyFill="1" applyBorder="1"/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164" fontId="1" fillId="0" borderId="0" xfId="2" applyNumberFormat="1" applyBorder="1" applyAlignment="1">
      <alignment horizontal="center"/>
    </xf>
    <xf numFmtId="0" fontId="0" fillId="0" borderId="0" xfId="0" applyBorder="1"/>
    <xf numFmtId="0" fontId="3" fillId="2" borderId="0" xfId="0" applyFon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/>
    <xf numFmtId="164" fontId="1" fillId="2" borderId="0" xfId="2" applyNumberFormat="1" applyFill="1" applyAlignment="1">
      <alignment horizontal="center"/>
    </xf>
    <xf numFmtId="164" fontId="1" fillId="2" borderId="1" xfId="2" applyNumberFormat="1" applyFill="1" applyBorder="1" applyAlignment="1">
      <alignment horizontal="center"/>
    </xf>
    <xf numFmtId="164" fontId="6" fillId="2" borderId="0" xfId="2" applyNumberFormat="1" applyFont="1" applyFill="1" applyAlignment="1">
      <alignment horizontal="center"/>
    </xf>
    <xf numFmtId="1" fontId="11" fillId="2" borderId="2" xfId="0" quotePrefix="1" applyNumberFormat="1" applyFont="1" applyFill="1" applyBorder="1" applyAlignment="1">
      <alignment horizontal="center" vertical="center" wrapText="1"/>
    </xf>
    <xf numFmtId="1" fontId="11" fillId="2" borderId="2" xfId="0" quotePrefix="1" applyNumberFormat="1" applyFont="1" applyFill="1" applyBorder="1" applyAlignment="1">
      <alignment horizontal="center" vertical="center"/>
    </xf>
    <xf numFmtId="1" fontId="6" fillId="2" borderId="2" xfId="0" quotePrefix="1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4" fillId="0" borderId="0" xfId="0" applyFont="1" applyBorder="1"/>
    <xf numFmtId="0" fontId="9" fillId="0" borderId="0" xfId="2" applyFont="1"/>
    <xf numFmtId="0" fontId="7" fillId="0" borderId="0" xfId="2" applyFont="1" applyBorder="1"/>
    <xf numFmtId="1" fontId="11" fillId="2" borderId="0" xfId="0" quotePrefix="1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/>
    </xf>
    <xf numFmtId="1" fontId="11" fillId="2" borderId="0" xfId="0" quotePrefix="1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1" fillId="0" borderId="0" xfId="2" applyFont="1" applyAlignment="1">
      <alignment horizontal="left" wrapText="1"/>
    </xf>
    <xf numFmtId="0" fontId="0" fillId="0" borderId="0" xfId="0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Normale" xfId="0" builtinId="0"/>
    <cellStyle name="Normale 2" xfId="2" xr:uid="{00000000-0005-0000-0000-000002000000}"/>
    <cellStyle name="Percentuale" xfId="1" builtinId="5"/>
    <cellStyle name="Percentuale 2" xfId="3" xr:uid="{734C4501-8F19-4A5C-83A7-78B2B5B4301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1029" name="Line 1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ShapeType="1"/>
        </xdr:cNvSpPr>
      </xdr:nvSpPr>
      <xdr:spPr bwMode="auto">
        <a:xfrm>
          <a:off x="819150" y="60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1030" name="Line 2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ShapeType="1"/>
        </xdr:cNvSpPr>
      </xdr:nvSpPr>
      <xdr:spPr bwMode="auto">
        <a:xfrm>
          <a:off x="819150" y="60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1031" name="Line 3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ShapeType="1"/>
        </xdr:cNvSpPr>
      </xdr:nvSpPr>
      <xdr:spPr bwMode="auto">
        <a:xfrm>
          <a:off x="819150" y="60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1032" name="Line 4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ShapeType="1"/>
        </xdr:cNvSpPr>
      </xdr:nvSpPr>
      <xdr:spPr bwMode="auto">
        <a:xfrm>
          <a:off x="819150" y="60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8BCA577-6FC9-4331-9024-B1137FB44D88}"/>
            </a:ext>
          </a:extLst>
        </xdr:cNvPr>
        <xdr:cNvSpPr>
          <a:spLocks noChangeShapeType="1"/>
        </xdr:cNvSpPr>
      </xdr:nvSpPr>
      <xdr:spPr bwMode="auto">
        <a:xfrm>
          <a:off x="8191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F30EC170-E4DF-4F0A-BED7-981765A42C5A}"/>
            </a:ext>
          </a:extLst>
        </xdr:cNvPr>
        <xdr:cNvSpPr>
          <a:spLocks noChangeShapeType="1"/>
        </xdr:cNvSpPr>
      </xdr:nvSpPr>
      <xdr:spPr bwMode="auto">
        <a:xfrm>
          <a:off x="8191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BB9A2879-0808-4FE8-8A65-5C0B8895E7DA}"/>
            </a:ext>
          </a:extLst>
        </xdr:cNvPr>
        <xdr:cNvSpPr>
          <a:spLocks noChangeShapeType="1"/>
        </xdr:cNvSpPr>
      </xdr:nvSpPr>
      <xdr:spPr bwMode="auto">
        <a:xfrm>
          <a:off x="8191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A5765FFF-4B40-47FE-8A37-D09A38B44CBC}"/>
            </a:ext>
          </a:extLst>
        </xdr:cNvPr>
        <xdr:cNvSpPr>
          <a:spLocks noChangeShapeType="1"/>
        </xdr:cNvSpPr>
      </xdr:nvSpPr>
      <xdr:spPr bwMode="auto">
        <a:xfrm>
          <a:off x="8191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B0903B64-107E-4691-99F5-5B7F607D80CC}"/>
            </a:ext>
          </a:extLst>
        </xdr:cNvPr>
        <xdr:cNvSpPr>
          <a:spLocks noChangeShapeType="1"/>
        </xdr:cNvSpPr>
      </xdr:nvSpPr>
      <xdr:spPr bwMode="auto">
        <a:xfrm>
          <a:off x="8191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3A228F16-F4C3-47E5-911D-5E818C435DAC}"/>
            </a:ext>
          </a:extLst>
        </xdr:cNvPr>
        <xdr:cNvSpPr>
          <a:spLocks noChangeShapeType="1"/>
        </xdr:cNvSpPr>
      </xdr:nvSpPr>
      <xdr:spPr bwMode="auto">
        <a:xfrm>
          <a:off x="8191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8C2E8EFA-0F79-4048-85C6-50BF0ADB5B63}"/>
            </a:ext>
          </a:extLst>
        </xdr:cNvPr>
        <xdr:cNvSpPr>
          <a:spLocks noChangeShapeType="1"/>
        </xdr:cNvSpPr>
      </xdr:nvSpPr>
      <xdr:spPr bwMode="auto">
        <a:xfrm>
          <a:off x="8191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F21F38F2-2A25-4F64-9136-1F0A64E24833}"/>
            </a:ext>
          </a:extLst>
        </xdr:cNvPr>
        <xdr:cNvSpPr>
          <a:spLocks noChangeShapeType="1"/>
        </xdr:cNvSpPr>
      </xdr:nvSpPr>
      <xdr:spPr bwMode="auto">
        <a:xfrm>
          <a:off x="8191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A2E04122-B081-45FC-8C41-73A058656C30}"/>
            </a:ext>
          </a:extLst>
        </xdr:cNvPr>
        <xdr:cNvSpPr>
          <a:spLocks noChangeShapeType="1"/>
        </xdr:cNvSpPr>
      </xdr:nvSpPr>
      <xdr:spPr bwMode="auto">
        <a:xfrm>
          <a:off x="8191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221983BC-DED0-428C-82DB-A4C5E070D465}"/>
            </a:ext>
          </a:extLst>
        </xdr:cNvPr>
        <xdr:cNvSpPr>
          <a:spLocks noChangeShapeType="1"/>
        </xdr:cNvSpPr>
      </xdr:nvSpPr>
      <xdr:spPr bwMode="auto">
        <a:xfrm>
          <a:off x="8191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E272B2FB-D22B-479D-9717-2AB5A15EF12E}"/>
            </a:ext>
          </a:extLst>
        </xdr:cNvPr>
        <xdr:cNvSpPr>
          <a:spLocks noChangeShapeType="1"/>
        </xdr:cNvSpPr>
      </xdr:nvSpPr>
      <xdr:spPr bwMode="auto">
        <a:xfrm>
          <a:off x="8191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53" name="Line 4">
          <a:extLst>
            <a:ext uri="{FF2B5EF4-FFF2-40B4-BE49-F238E27FC236}">
              <a16:creationId xmlns:a16="http://schemas.microsoft.com/office/drawing/2014/main" id="{33F68F24-B893-4EAA-837B-D2E6A056B2A1}"/>
            </a:ext>
          </a:extLst>
        </xdr:cNvPr>
        <xdr:cNvSpPr>
          <a:spLocks noChangeShapeType="1"/>
        </xdr:cNvSpPr>
      </xdr:nvSpPr>
      <xdr:spPr bwMode="auto">
        <a:xfrm>
          <a:off x="8191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E32BA-A393-4913-8C28-AA1A076DA5DE}"/>
            </a:ext>
          </a:extLst>
        </xdr:cNvPr>
        <xdr:cNvSpPr>
          <a:spLocks noChangeShapeType="1"/>
        </xdr:cNvSpPr>
      </xdr:nvSpPr>
      <xdr:spPr bwMode="auto">
        <a:xfrm>
          <a:off x="8191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9394E95D-9FF3-4A65-8EA1-3D42B85F4EFB}"/>
            </a:ext>
          </a:extLst>
        </xdr:cNvPr>
        <xdr:cNvSpPr>
          <a:spLocks noChangeShapeType="1"/>
        </xdr:cNvSpPr>
      </xdr:nvSpPr>
      <xdr:spPr bwMode="auto">
        <a:xfrm>
          <a:off x="8191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DEB1A563-A0BA-461D-83E4-660BC3960D20}"/>
            </a:ext>
          </a:extLst>
        </xdr:cNvPr>
        <xdr:cNvSpPr>
          <a:spLocks noChangeShapeType="1"/>
        </xdr:cNvSpPr>
      </xdr:nvSpPr>
      <xdr:spPr bwMode="auto">
        <a:xfrm>
          <a:off x="8191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DC954EC0-9762-4A50-B61C-83219FE36B14}"/>
            </a:ext>
          </a:extLst>
        </xdr:cNvPr>
        <xdr:cNvSpPr>
          <a:spLocks noChangeShapeType="1"/>
        </xdr:cNvSpPr>
      </xdr:nvSpPr>
      <xdr:spPr bwMode="auto">
        <a:xfrm>
          <a:off x="8191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C64EAD15-FD13-4D81-BDAB-688B9CAC624F}"/>
            </a:ext>
          </a:extLst>
        </xdr:cNvPr>
        <xdr:cNvSpPr>
          <a:spLocks noChangeShapeType="1"/>
        </xdr:cNvSpPr>
      </xdr:nvSpPr>
      <xdr:spPr bwMode="auto">
        <a:xfrm>
          <a:off x="8191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8667496C-66F9-4F55-9B06-D1A708B740E8}"/>
            </a:ext>
          </a:extLst>
        </xdr:cNvPr>
        <xdr:cNvSpPr>
          <a:spLocks noChangeShapeType="1"/>
        </xdr:cNvSpPr>
      </xdr:nvSpPr>
      <xdr:spPr bwMode="auto">
        <a:xfrm>
          <a:off x="8191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C49C1443-E56A-49DA-A515-8532E9896075}"/>
            </a:ext>
          </a:extLst>
        </xdr:cNvPr>
        <xdr:cNvSpPr>
          <a:spLocks noChangeShapeType="1"/>
        </xdr:cNvSpPr>
      </xdr:nvSpPr>
      <xdr:spPr bwMode="auto">
        <a:xfrm>
          <a:off x="8191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3</xdr:row>
      <xdr:rowOff>85725</xdr:rowOff>
    </xdr:from>
    <xdr:to>
      <xdr:col>1</xdr:col>
      <xdr:colOff>581025</xdr:colOff>
      <xdr:row>3</xdr:row>
      <xdr:rowOff>85725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54E4FCCC-9A6E-4D71-81A7-468FC8211F4F}"/>
            </a:ext>
          </a:extLst>
        </xdr:cNvPr>
        <xdr:cNvSpPr>
          <a:spLocks noChangeShapeType="1"/>
        </xdr:cNvSpPr>
      </xdr:nvSpPr>
      <xdr:spPr bwMode="auto">
        <a:xfrm>
          <a:off x="8191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es%20break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Sales breakdown"/>
      <sheetName val="H1 Sales breakdown"/>
      <sheetName val="Qs Sales breakdown"/>
    </sheetNames>
    <sheetDataSet>
      <sheetData sheetId="0">
        <row r="14">
          <cell r="J14">
            <v>964.7</v>
          </cell>
        </row>
      </sheetData>
      <sheetData sheetId="1"/>
      <sheetData sheetId="2">
        <row r="14">
          <cell r="AM14">
            <v>230.40000000000003</v>
          </cell>
          <cell r="AO14">
            <v>212.8</v>
          </cell>
          <cell r="AP14">
            <v>263.39999999999998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8"/>
  <sheetViews>
    <sheetView showGridLines="0" tabSelected="1" workbookViewId="0">
      <selection activeCell="C18" sqref="C18"/>
    </sheetView>
  </sheetViews>
  <sheetFormatPr defaultRowHeight="12.75" x14ac:dyDescent="0.2"/>
  <cols>
    <col min="1" max="1" width="3.5703125" customWidth="1"/>
    <col min="2" max="2" width="42.42578125" customWidth="1"/>
    <col min="3" max="6" width="16.42578125" customWidth="1"/>
    <col min="7" max="8" width="16.42578125" style="86" customWidth="1"/>
    <col min="9" max="9" width="18.5703125" style="77" bestFit="1" customWidth="1"/>
    <col min="10" max="12" width="16.42578125" style="9" customWidth="1"/>
    <col min="13" max="13" width="16.28515625" style="9" customWidth="1"/>
    <col min="14" max="14" width="18.85546875" style="9" customWidth="1"/>
    <col min="15" max="21" width="16.28515625" style="9" customWidth="1"/>
  </cols>
  <sheetData>
    <row r="1" spans="2:24" ht="26.25" x14ac:dyDescent="0.4">
      <c r="B1" s="2" t="s">
        <v>43</v>
      </c>
      <c r="C1" s="2"/>
      <c r="D1" s="2"/>
      <c r="E1" s="2"/>
      <c r="F1" s="2"/>
      <c r="G1" s="91"/>
      <c r="H1" s="91"/>
      <c r="I1" s="76"/>
      <c r="J1" s="8"/>
      <c r="K1" s="8"/>
      <c r="L1" s="8"/>
      <c r="M1" s="8"/>
      <c r="N1" s="8"/>
      <c r="O1" s="8"/>
      <c r="P1" s="8"/>
      <c r="Q1" s="8"/>
      <c r="R1" s="8"/>
      <c r="S1" s="8"/>
      <c r="T1" s="17"/>
      <c r="U1" s="8"/>
      <c r="V1" s="3"/>
      <c r="W1" s="1"/>
      <c r="X1" s="3"/>
    </row>
    <row r="2" spans="2:24" ht="15" customHeight="1" x14ac:dyDescent="0.4">
      <c r="B2" s="2"/>
      <c r="C2" s="2"/>
      <c r="D2" s="2"/>
      <c r="E2" s="2"/>
      <c r="F2" s="2"/>
      <c r="G2" s="91"/>
      <c r="H2" s="91"/>
      <c r="I2" s="76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2:24" ht="13.5" thickBot="1" x14ac:dyDescent="0.25"/>
    <row r="4" spans="2:24" s="26" customFormat="1" ht="27" customHeight="1" thickBot="1" x14ac:dyDescent="0.25">
      <c r="B4" s="24" t="s">
        <v>41</v>
      </c>
      <c r="C4" s="25">
        <v>2023</v>
      </c>
      <c r="D4" s="25">
        <v>2022</v>
      </c>
      <c r="E4" s="25">
        <v>2021</v>
      </c>
      <c r="F4" s="25">
        <v>2020</v>
      </c>
      <c r="G4" s="25" t="s">
        <v>16</v>
      </c>
      <c r="H4" s="25" t="s">
        <v>17</v>
      </c>
      <c r="I4" s="75"/>
      <c r="J4" s="25" t="s">
        <v>33</v>
      </c>
      <c r="K4" s="25">
        <v>2018</v>
      </c>
      <c r="L4" s="25" t="s">
        <v>10</v>
      </c>
      <c r="M4" s="25">
        <v>2016</v>
      </c>
      <c r="N4" s="25" t="s">
        <v>2</v>
      </c>
      <c r="O4" s="25" t="s">
        <v>3</v>
      </c>
      <c r="P4" s="25" t="s">
        <v>4</v>
      </c>
      <c r="Q4" s="25" t="s">
        <v>5</v>
      </c>
      <c r="R4" s="25" t="s">
        <v>6</v>
      </c>
      <c r="S4" s="25" t="s">
        <v>7</v>
      </c>
      <c r="T4" s="25" t="s">
        <v>8</v>
      </c>
      <c r="U4" s="25" t="s">
        <v>9</v>
      </c>
    </row>
    <row r="5" spans="2:24" s="26" customFormat="1" ht="8.25" customHeight="1" x14ac:dyDescent="0.2">
      <c r="B5" s="69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</row>
    <row r="6" spans="2:24" ht="18.75" customHeight="1" x14ac:dyDescent="0.2">
      <c r="B6" s="12" t="s">
        <v>36</v>
      </c>
      <c r="C6" s="115">
        <v>452.9</v>
      </c>
      <c r="D6" s="115">
        <v>497.7</v>
      </c>
      <c r="E6" s="115">
        <v>466.2</v>
      </c>
      <c r="F6" s="85">
        <v>342.5</v>
      </c>
      <c r="G6" s="85">
        <v>334</v>
      </c>
      <c r="H6" s="85">
        <v>319.10000000000002</v>
      </c>
      <c r="I6" s="78"/>
      <c r="J6" s="10">
        <f>G6+J16</f>
        <v>334</v>
      </c>
      <c r="K6" s="10">
        <v>371.3</v>
      </c>
      <c r="L6" s="10">
        <v>422.3</v>
      </c>
      <c r="M6" s="10">
        <v>509.5</v>
      </c>
      <c r="N6" s="10">
        <v>531.29999999999995</v>
      </c>
      <c r="O6" s="10">
        <v>494.7</v>
      </c>
      <c r="P6" s="10">
        <v>457.9</v>
      </c>
      <c r="Q6" s="10">
        <v>488.7</v>
      </c>
      <c r="R6" s="10">
        <v>454.5</v>
      </c>
      <c r="S6" s="10">
        <v>460.5</v>
      </c>
      <c r="T6" s="10">
        <v>400</v>
      </c>
      <c r="U6" s="10">
        <v>423</v>
      </c>
      <c r="V6" s="5"/>
      <c r="W6" s="4"/>
      <c r="X6" s="5"/>
    </row>
    <row r="7" spans="2:24" ht="5.25" customHeight="1" x14ac:dyDescent="0.2">
      <c r="B7" s="12"/>
      <c r="C7" s="115"/>
      <c r="D7" s="115"/>
      <c r="E7" s="115"/>
      <c r="F7" s="85"/>
      <c r="G7" s="85"/>
      <c r="H7" s="85"/>
      <c r="I7" s="78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4"/>
      <c r="W7" s="4"/>
      <c r="X7" s="4"/>
    </row>
    <row r="8" spans="2:24" ht="18.75" customHeight="1" x14ac:dyDescent="0.2">
      <c r="B8" s="12" t="s">
        <v>38</v>
      </c>
      <c r="C8" s="115">
        <v>411.8</v>
      </c>
      <c r="D8" s="115">
        <v>424.9</v>
      </c>
      <c r="E8" s="115">
        <v>378.5</v>
      </c>
      <c r="F8" s="85">
        <v>330.4</v>
      </c>
      <c r="G8" s="85">
        <v>448.8</v>
      </c>
      <c r="H8" s="85">
        <v>452.04</v>
      </c>
      <c r="I8" s="78"/>
      <c r="J8" s="10">
        <f>G8</f>
        <v>448.8</v>
      </c>
      <c r="K8" s="10">
        <v>452.04</v>
      </c>
      <c r="L8" s="10">
        <f>L14-L10-L12-L6</f>
        <v>457.80000000000013</v>
      </c>
      <c r="M8" s="10">
        <v>537.6</v>
      </c>
      <c r="N8" s="10">
        <v>508.5</v>
      </c>
      <c r="O8" s="10">
        <v>486.8</v>
      </c>
      <c r="P8" s="10">
        <v>470.8</v>
      </c>
      <c r="Q8" s="10">
        <v>470.6</v>
      </c>
      <c r="R8" s="10">
        <v>445.1</v>
      </c>
      <c r="S8" s="10">
        <v>440.4</v>
      </c>
      <c r="T8" s="10">
        <v>444.7</v>
      </c>
      <c r="U8" s="10">
        <v>543.79999999999995</v>
      </c>
      <c r="V8" s="5"/>
      <c r="W8" s="4"/>
      <c r="X8" s="5"/>
    </row>
    <row r="9" spans="2:24" ht="5.25" customHeight="1" x14ac:dyDescent="0.2">
      <c r="B9" s="12"/>
      <c r="C9" s="115"/>
      <c r="D9" s="115"/>
      <c r="E9" s="115"/>
      <c r="F9" s="85"/>
      <c r="G9" s="85"/>
      <c r="H9" s="85"/>
      <c r="I9" s="78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4"/>
      <c r="W9" s="4"/>
      <c r="X9" s="4"/>
    </row>
    <row r="10" spans="2:24" ht="18.75" customHeight="1" x14ac:dyDescent="0.2">
      <c r="B10" s="12" t="s">
        <v>37</v>
      </c>
      <c r="C10" s="115">
        <v>59.9</v>
      </c>
      <c r="D10" s="115">
        <v>57.7</v>
      </c>
      <c r="E10" s="115">
        <v>52.6</v>
      </c>
      <c r="F10" s="85">
        <v>60.7</v>
      </c>
      <c r="G10" s="85">
        <v>78</v>
      </c>
      <c r="H10" s="85">
        <v>63.32</v>
      </c>
      <c r="I10" s="78"/>
      <c r="J10" s="10">
        <f>G10</f>
        <v>78</v>
      </c>
      <c r="K10" s="10">
        <v>63.32</v>
      </c>
      <c r="L10" s="10">
        <v>64.3</v>
      </c>
      <c r="M10" s="10">
        <v>114.7</v>
      </c>
      <c r="N10" s="10">
        <v>147.9</v>
      </c>
      <c r="O10" s="10">
        <v>177.1</v>
      </c>
      <c r="P10" s="10">
        <v>177.5</v>
      </c>
      <c r="Q10" s="10">
        <v>198.8</v>
      </c>
      <c r="R10" s="10">
        <v>185.3</v>
      </c>
      <c r="S10" s="10">
        <v>161.6</v>
      </c>
      <c r="T10" s="10">
        <v>130.6</v>
      </c>
      <c r="U10" s="10">
        <v>147.5</v>
      </c>
      <c r="V10" s="5"/>
      <c r="W10" s="4"/>
      <c r="X10" s="5"/>
    </row>
    <row r="11" spans="2:24" ht="5.25" customHeight="1" x14ac:dyDescent="0.2">
      <c r="B11" s="12"/>
      <c r="C11" s="115"/>
      <c r="D11" s="115"/>
      <c r="E11" s="115"/>
      <c r="F11" s="85"/>
      <c r="G11" s="85"/>
      <c r="H11" s="85"/>
      <c r="I11" s="78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4"/>
      <c r="W11" s="4"/>
      <c r="X11" s="4"/>
    </row>
    <row r="12" spans="2:24" ht="18.75" customHeight="1" x14ac:dyDescent="0.2">
      <c r="B12" s="12" t="s">
        <v>39</v>
      </c>
      <c r="C12" s="115">
        <v>100.1</v>
      </c>
      <c r="D12" s="115">
        <v>96.4</v>
      </c>
      <c r="E12" s="115">
        <v>72.400000000000006</v>
      </c>
      <c r="F12" s="85">
        <v>46.8</v>
      </c>
      <c r="G12" s="85">
        <v>78.3</v>
      </c>
      <c r="H12" s="85">
        <v>76.3</v>
      </c>
      <c r="I12" s="78"/>
      <c r="J12" s="10">
        <f>G12</f>
        <v>78.3</v>
      </c>
      <c r="K12" s="10">
        <v>76.3</v>
      </c>
      <c r="L12" s="10">
        <v>91</v>
      </c>
      <c r="M12" s="10">
        <v>91.2</v>
      </c>
      <c r="N12" s="10">
        <v>91.2</v>
      </c>
      <c r="O12" s="10">
        <v>20.2</v>
      </c>
      <c r="P12" s="10">
        <v>15.4</v>
      </c>
      <c r="Q12" s="10">
        <v>17.2</v>
      </c>
      <c r="R12" s="10">
        <v>17</v>
      </c>
      <c r="S12" s="10">
        <v>17.399999999999999</v>
      </c>
      <c r="T12" s="10">
        <v>35.9</v>
      </c>
      <c r="U12" s="10">
        <v>33.5</v>
      </c>
      <c r="V12" s="5"/>
      <c r="W12" s="4"/>
      <c r="X12" s="5"/>
    </row>
    <row r="13" spans="2:24" ht="5.25" customHeight="1" x14ac:dyDescent="0.2">
      <c r="B13" s="13"/>
      <c r="C13" s="116"/>
      <c r="D13" s="116"/>
      <c r="E13" s="116"/>
      <c r="F13" s="92"/>
      <c r="G13" s="92"/>
      <c r="H13" s="92"/>
      <c r="I13" s="7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4"/>
      <c r="W13" s="4"/>
      <c r="X13" s="4"/>
    </row>
    <row r="14" spans="2:24" s="15" customFormat="1" ht="18.75" customHeight="1" x14ac:dyDescent="0.2">
      <c r="B14" s="12" t="s">
        <v>40</v>
      </c>
      <c r="C14" s="115">
        <v>1024.7</v>
      </c>
      <c r="D14" s="115">
        <f>SUM(D6:D12)</f>
        <v>1076.7</v>
      </c>
      <c r="E14" s="115">
        <v>969.6</v>
      </c>
      <c r="F14" s="87">
        <v>780.3</v>
      </c>
      <c r="G14" s="87">
        <v>939</v>
      </c>
      <c r="H14" s="87">
        <v>910.7</v>
      </c>
      <c r="I14" s="79"/>
      <c r="J14" s="19">
        <f>G14+25.7</f>
        <v>964.7</v>
      </c>
      <c r="K14" s="19">
        <f>K22</f>
        <v>962.88</v>
      </c>
      <c r="L14" s="19">
        <v>1035.4000000000001</v>
      </c>
      <c r="M14" s="19">
        <v>1252.9000000000001</v>
      </c>
      <c r="N14" s="19">
        <v>1279</v>
      </c>
      <c r="O14" s="19">
        <v>1178.7</v>
      </c>
      <c r="P14" s="19">
        <v>1121.5000000000002</v>
      </c>
      <c r="Q14" s="19">
        <v>1175.3</v>
      </c>
      <c r="R14" s="19">
        <v>1101.9000000000001</v>
      </c>
      <c r="S14" s="20">
        <v>1079.9000000000001</v>
      </c>
      <c r="T14" s="20">
        <v>1011.2</v>
      </c>
      <c r="U14" s="20">
        <v>1147.8</v>
      </c>
      <c r="V14" s="5"/>
      <c r="W14" s="16"/>
      <c r="X14" s="5"/>
    </row>
    <row r="15" spans="2:24" s="6" customFormat="1" ht="18.75" customHeight="1" x14ac:dyDescent="0.25">
      <c r="B15" s="14"/>
      <c r="C15" s="14"/>
      <c r="D15" s="14"/>
      <c r="E15" s="14"/>
      <c r="F15" s="14"/>
      <c r="G15" s="93"/>
      <c r="H15" s="93"/>
      <c r="I15" s="8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5"/>
      <c r="W15" s="7"/>
      <c r="X15" s="5"/>
    </row>
    <row r="16" spans="2:24" s="6" customFormat="1" ht="18.75" customHeight="1" thickBot="1" x14ac:dyDescent="0.3">
      <c r="B16" s="14"/>
      <c r="C16" s="14"/>
      <c r="D16" s="14"/>
      <c r="E16" s="14"/>
      <c r="F16" s="14"/>
      <c r="G16" s="93"/>
      <c r="H16" s="93"/>
      <c r="I16" s="8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21"/>
      <c r="U16" s="21"/>
      <c r="V16" s="5"/>
      <c r="W16" s="7"/>
      <c r="X16" s="5"/>
    </row>
    <row r="17" spans="1:24" s="26" customFormat="1" ht="20.25" customHeight="1" thickBot="1" x14ac:dyDescent="0.25">
      <c r="E17" s="72"/>
      <c r="F17" s="72"/>
      <c r="G17" s="75"/>
      <c r="I17" s="31" t="s">
        <v>42</v>
      </c>
      <c r="J17" s="25" t="s">
        <v>34</v>
      </c>
      <c r="K17" s="25" t="s">
        <v>15</v>
      </c>
      <c r="L17" s="25" t="s">
        <v>10</v>
      </c>
      <c r="M17" s="25">
        <v>2016</v>
      </c>
      <c r="N17" s="25" t="s">
        <v>2</v>
      </c>
      <c r="O17" s="25" t="s">
        <v>3</v>
      </c>
      <c r="P17" s="25" t="s">
        <v>4</v>
      </c>
      <c r="Q17" s="25" t="s">
        <v>5</v>
      </c>
      <c r="R17" s="25" t="s">
        <v>6</v>
      </c>
      <c r="S17" s="25" t="s">
        <v>7</v>
      </c>
      <c r="T17" s="25" t="s">
        <v>8</v>
      </c>
      <c r="U17" s="25" t="s">
        <v>9</v>
      </c>
    </row>
    <row r="18" spans="1:24" ht="18.75" customHeight="1" x14ac:dyDescent="0.2">
      <c r="E18" s="12"/>
      <c r="F18" s="12"/>
      <c r="G18" s="81"/>
      <c r="I18" s="12" t="s">
        <v>1</v>
      </c>
      <c r="J18" s="10">
        <f>J22-J20</f>
        <v>939</v>
      </c>
      <c r="K18" s="10">
        <v>910.74</v>
      </c>
      <c r="L18" s="10">
        <f>L22-L20</f>
        <v>970.08000000000015</v>
      </c>
      <c r="M18" s="10">
        <v>1177.8</v>
      </c>
      <c r="N18" s="10">
        <v>1190.4000000000001</v>
      </c>
      <c r="O18" s="10">
        <v>1096.7</v>
      </c>
      <c r="P18" s="10">
        <v>1041.5</v>
      </c>
      <c r="Q18" s="10">
        <v>1094.5999999999999</v>
      </c>
      <c r="R18" s="10">
        <v>1029.3</v>
      </c>
      <c r="S18" s="10">
        <v>992.9</v>
      </c>
      <c r="T18" s="10">
        <v>904.4</v>
      </c>
      <c r="U18" s="10">
        <v>1040</v>
      </c>
      <c r="V18" s="5"/>
      <c r="W18" s="4"/>
      <c r="X18" s="5"/>
    </row>
    <row r="19" spans="1:24" ht="5.25" customHeight="1" x14ac:dyDescent="0.2">
      <c r="E19" s="12"/>
      <c r="F19" s="12"/>
      <c r="G19" s="81"/>
      <c r="I19" s="1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4"/>
      <c r="W19" s="4"/>
      <c r="X19" s="4"/>
    </row>
    <row r="20" spans="1:24" ht="18.75" customHeight="1" x14ac:dyDescent="0.2">
      <c r="E20" s="12"/>
      <c r="F20" s="12"/>
      <c r="G20" s="81"/>
      <c r="I20" s="12" t="s">
        <v>0</v>
      </c>
      <c r="J20" s="10">
        <v>25.7</v>
      </c>
      <c r="K20" s="10">
        <v>52.14</v>
      </c>
      <c r="L20" s="10">
        <v>65.319999999999993</v>
      </c>
      <c r="M20" s="10">
        <v>75.2</v>
      </c>
      <c r="N20" s="10">
        <v>88.6</v>
      </c>
      <c r="O20" s="10">
        <v>82</v>
      </c>
      <c r="P20" s="10">
        <v>80</v>
      </c>
      <c r="Q20" s="10">
        <v>80.7</v>
      </c>
      <c r="R20" s="10">
        <v>72.599999999999994</v>
      </c>
      <c r="S20" s="10">
        <v>87</v>
      </c>
      <c r="T20" s="10">
        <v>106.8</v>
      </c>
      <c r="U20" s="10">
        <v>107.8</v>
      </c>
      <c r="V20" s="5"/>
      <c r="W20" s="4"/>
      <c r="X20" s="5"/>
    </row>
    <row r="21" spans="1:24" ht="5.25" customHeight="1" x14ac:dyDescent="0.2">
      <c r="E21" s="90"/>
      <c r="F21" s="90"/>
      <c r="G21" s="77"/>
      <c r="I21" s="13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4"/>
      <c r="W21" s="4"/>
      <c r="X21" s="4"/>
    </row>
    <row r="22" spans="1:24" s="15" customFormat="1" ht="18.75" customHeight="1" x14ac:dyDescent="0.2">
      <c r="E22" s="12"/>
      <c r="F22" s="12"/>
      <c r="G22" s="81"/>
      <c r="I22" s="12" t="s">
        <v>40</v>
      </c>
      <c r="J22" s="19">
        <f>J14</f>
        <v>964.7</v>
      </c>
      <c r="K22" s="19">
        <f>SUM(K18:K20)</f>
        <v>962.88</v>
      </c>
      <c r="L22" s="19">
        <v>1035.4000000000001</v>
      </c>
      <c r="M22" s="19">
        <v>1252.9000000000001</v>
      </c>
      <c r="N22" s="19">
        <v>1279</v>
      </c>
      <c r="O22" s="19">
        <v>1178.7</v>
      </c>
      <c r="P22" s="19">
        <v>1121.5</v>
      </c>
      <c r="Q22" s="19">
        <v>1175.3</v>
      </c>
      <c r="R22" s="19">
        <v>1101.8999999999999</v>
      </c>
      <c r="S22" s="20">
        <v>1079.9000000000001</v>
      </c>
      <c r="T22" s="20">
        <v>1011.1999999999999</v>
      </c>
      <c r="U22" s="20">
        <v>1147.8</v>
      </c>
      <c r="V22" s="5"/>
      <c r="W22" s="16"/>
      <c r="X22" s="5"/>
    </row>
    <row r="23" spans="1:24" ht="30.75" customHeight="1" x14ac:dyDescent="0.2">
      <c r="G23" s="94"/>
      <c r="V23" s="9"/>
    </row>
    <row r="24" spans="1:24" s="28" customFormat="1" ht="31.5" customHeight="1" x14ac:dyDescent="0.2">
      <c r="A24" s="27" t="s">
        <v>14</v>
      </c>
      <c r="B24" s="110" t="s">
        <v>125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1"/>
      <c r="Q24" s="111"/>
      <c r="R24" s="111"/>
      <c r="S24" s="111"/>
      <c r="T24" s="111"/>
      <c r="U24" s="29"/>
    </row>
    <row r="25" spans="1:24" s="28" customFormat="1" ht="31.5" customHeight="1" x14ac:dyDescent="0.2">
      <c r="A25" s="27" t="s">
        <v>18</v>
      </c>
      <c r="B25" s="110" t="s">
        <v>104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1"/>
      <c r="Q25" s="111"/>
      <c r="R25" s="111"/>
      <c r="S25" s="111"/>
      <c r="T25" s="111"/>
      <c r="U25" s="29"/>
    </row>
    <row r="26" spans="1:24" ht="12.75" customHeight="1" x14ac:dyDescent="0.2">
      <c r="A26" s="15" t="s">
        <v>11</v>
      </c>
      <c r="B26" s="112" t="s">
        <v>122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3"/>
      <c r="P26" s="113"/>
      <c r="Q26" s="113"/>
      <c r="R26" s="113"/>
      <c r="S26" s="1"/>
      <c r="T26"/>
      <c r="U26"/>
    </row>
    <row r="27" spans="1:24" ht="12.75" customHeight="1" x14ac:dyDescent="0.2">
      <c r="A27" s="15" t="s">
        <v>12</v>
      </c>
      <c r="B27" s="112" t="s">
        <v>123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3"/>
      <c r="P27" s="113"/>
      <c r="Q27" s="113"/>
      <c r="R27" s="113"/>
      <c r="S27" s="1"/>
      <c r="T27"/>
      <c r="U27"/>
    </row>
    <row r="28" spans="1:24" x14ac:dyDescent="0.2">
      <c r="A28" s="15" t="s">
        <v>13</v>
      </c>
      <c r="B28" s="112" t="s">
        <v>124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3"/>
      <c r="P28" s="113"/>
      <c r="Q28" s="113"/>
      <c r="R28" s="113"/>
      <c r="S28" s="1"/>
      <c r="T28"/>
      <c r="U28"/>
    </row>
  </sheetData>
  <mergeCells count="5">
    <mergeCell ref="B24:T24"/>
    <mergeCell ref="B25:T25"/>
    <mergeCell ref="B26:R26"/>
    <mergeCell ref="B27:R27"/>
    <mergeCell ref="B28:R28"/>
  </mergeCells>
  <phoneticPr fontId="5" type="noConversion"/>
  <pageMargins left="0.75" right="0.75" top="1" bottom="1" header="0.5" footer="0.5"/>
  <pageSetup paperSize="9" scale="48" orientation="portrait" horizontalDpi="4294967293" r:id="rId1"/>
  <headerFooter alignWithMargins="0"/>
  <ignoredErrors>
    <ignoredError sqref="N4 N17 O4 O17 P4 P17 Q4 Q17 R4 R17 S4 S17 T4 T17 U4 U17 J17:K17 J4" numberStoredAsText="1"/>
    <ignoredError sqref="D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0B901-4FAA-4F38-B8DF-FDD2D9571B36}">
  <dimension ref="A1:Z27"/>
  <sheetViews>
    <sheetView showGridLines="0" workbookViewId="0">
      <selection activeCell="C5" sqref="C5:C13"/>
    </sheetView>
  </sheetViews>
  <sheetFormatPr defaultRowHeight="12.75" x14ac:dyDescent="0.2"/>
  <cols>
    <col min="1" max="1" width="3.5703125" customWidth="1"/>
    <col min="2" max="2" width="42.42578125" customWidth="1"/>
    <col min="3" max="5" width="16.28515625" customWidth="1"/>
    <col min="6" max="8" width="16.28515625" style="86" customWidth="1"/>
    <col min="9" max="9" width="6.5703125" style="77" customWidth="1"/>
    <col min="10" max="13" width="16.28515625" style="9" customWidth="1"/>
    <col min="14" max="14" width="18.85546875" style="9" customWidth="1"/>
    <col min="15" max="20" width="16.28515625" style="9" customWidth="1"/>
    <col min="21" max="21" width="16.140625" style="9" customWidth="1"/>
  </cols>
  <sheetData>
    <row r="1" spans="2:26" ht="26.25" x14ac:dyDescent="0.4">
      <c r="B1" s="2" t="s">
        <v>44</v>
      </c>
      <c r="C1" s="2"/>
      <c r="D1" s="2"/>
      <c r="E1" s="2"/>
      <c r="F1" s="91"/>
      <c r="G1" s="91"/>
      <c r="H1" s="91"/>
      <c r="I1" s="76"/>
      <c r="J1" s="8"/>
      <c r="K1" s="8"/>
      <c r="L1" s="8"/>
      <c r="M1" s="8"/>
      <c r="N1" s="8"/>
      <c r="O1" s="8"/>
      <c r="P1" s="8"/>
      <c r="Q1" s="8"/>
      <c r="R1" s="8"/>
      <c r="S1" s="8"/>
      <c r="T1" s="17"/>
      <c r="U1" s="8"/>
      <c r="V1" s="3"/>
      <c r="W1" s="3"/>
      <c r="X1" s="3"/>
      <c r="Y1" s="1"/>
      <c r="Z1" s="3"/>
    </row>
    <row r="2" spans="2:26" ht="15" customHeight="1" x14ac:dyDescent="0.4">
      <c r="B2" s="2"/>
      <c r="C2" s="2"/>
      <c r="D2" s="2"/>
      <c r="E2" s="2"/>
      <c r="F2" s="91"/>
      <c r="G2" s="91"/>
      <c r="H2" s="91"/>
      <c r="I2" s="76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2:26" ht="13.5" thickBot="1" x14ac:dyDescent="0.25"/>
    <row r="4" spans="2:26" ht="26.25" customHeight="1" thickBot="1" x14ac:dyDescent="0.25">
      <c r="B4" s="24" t="s">
        <v>41</v>
      </c>
      <c r="C4" s="100" t="s">
        <v>139</v>
      </c>
      <c r="D4" s="100" t="s">
        <v>134</v>
      </c>
      <c r="E4" s="100" t="s">
        <v>128</v>
      </c>
      <c r="F4" s="100" t="s">
        <v>107</v>
      </c>
      <c r="G4" s="101" t="s">
        <v>108</v>
      </c>
      <c r="H4" s="101" t="s">
        <v>109</v>
      </c>
      <c r="I4" s="90"/>
      <c r="J4" s="101" t="s">
        <v>110</v>
      </c>
      <c r="K4" s="101" t="s">
        <v>111</v>
      </c>
      <c r="L4" s="102" t="s">
        <v>112</v>
      </c>
      <c r="M4" s="101" t="s">
        <v>113</v>
      </c>
      <c r="N4" s="101" t="s">
        <v>114</v>
      </c>
      <c r="O4" s="101" t="s">
        <v>115</v>
      </c>
      <c r="P4" s="101" t="s">
        <v>116</v>
      </c>
      <c r="Q4" s="101" t="s">
        <v>117</v>
      </c>
      <c r="R4" s="101" t="s">
        <v>118</v>
      </c>
      <c r="S4" s="101" t="s">
        <v>119</v>
      </c>
      <c r="T4" s="101" t="s">
        <v>120</v>
      </c>
      <c r="U4" s="101" t="s">
        <v>121</v>
      </c>
    </row>
    <row r="5" spans="2:26" ht="18.75" customHeight="1" x14ac:dyDescent="0.2">
      <c r="B5" s="12" t="s">
        <v>36</v>
      </c>
      <c r="C5" s="85">
        <v>231.5</v>
      </c>
      <c r="D5" s="85">
        <v>258.7</v>
      </c>
      <c r="E5" s="85">
        <v>240.1</v>
      </c>
      <c r="F5" s="85">
        <v>128.5</v>
      </c>
      <c r="G5" s="85">
        <v>169.5</v>
      </c>
      <c r="H5" s="85">
        <v>157.30000000000001</v>
      </c>
      <c r="I5" s="78"/>
      <c r="J5" s="10">
        <v>195.10000000000002</v>
      </c>
      <c r="K5" s="10">
        <v>183.8</v>
      </c>
      <c r="L5" s="10">
        <v>221.8</v>
      </c>
      <c r="M5" s="10">
        <v>259.8</v>
      </c>
      <c r="N5" s="10">
        <v>270.5</v>
      </c>
      <c r="O5" s="10">
        <v>235.9</v>
      </c>
      <c r="P5" s="10">
        <v>239.8</v>
      </c>
      <c r="Q5" s="10">
        <v>248</v>
      </c>
      <c r="R5" s="10">
        <v>233</v>
      </c>
      <c r="S5" s="10">
        <v>234.3</v>
      </c>
      <c r="T5" s="10">
        <v>216.2</v>
      </c>
      <c r="U5" s="10">
        <v>219.6</v>
      </c>
      <c r="V5" s="4"/>
      <c r="W5" s="30"/>
      <c r="X5" s="30"/>
      <c r="Y5" s="4"/>
      <c r="Z5" s="30"/>
    </row>
    <row r="6" spans="2:26" ht="5.25" customHeight="1" x14ac:dyDescent="0.2">
      <c r="B6" s="12"/>
      <c r="C6" s="86"/>
      <c r="D6" s="86"/>
      <c r="E6" s="86"/>
      <c r="M6" s="10"/>
      <c r="N6" s="10"/>
      <c r="O6" s="10"/>
      <c r="P6" s="10"/>
      <c r="Q6" s="10"/>
      <c r="R6" s="10"/>
      <c r="S6" s="10"/>
      <c r="T6" s="10"/>
      <c r="U6" s="10"/>
      <c r="V6" s="4"/>
      <c r="W6" s="4"/>
      <c r="X6" s="4"/>
      <c r="Y6" s="4"/>
      <c r="Z6" s="4"/>
    </row>
    <row r="7" spans="2:26" ht="18.75" customHeight="1" x14ac:dyDescent="0.2">
      <c r="B7" s="12" t="s">
        <v>38</v>
      </c>
      <c r="C7" s="85">
        <v>235.7</v>
      </c>
      <c r="D7" s="85">
        <v>237.1</v>
      </c>
      <c r="E7" s="85">
        <v>208.2</v>
      </c>
      <c r="F7" s="85">
        <v>165</v>
      </c>
      <c r="G7" s="85">
        <v>246.3</v>
      </c>
      <c r="H7" s="85">
        <v>239.9</v>
      </c>
      <c r="I7" s="78"/>
      <c r="J7" s="10">
        <v>246.3</v>
      </c>
      <c r="K7" s="10">
        <v>239.9</v>
      </c>
      <c r="L7" s="10">
        <v>261.8</v>
      </c>
      <c r="M7" s="10">
        <v>291.39999999999998</v>
      </c>
      <c r="N7" s="10">
        <v>276.89999999999998</v>
      </c>
      <c r="O7" s="10">
        <v>269.60000000000002</v>
      </c>
      <c r="P7" s="10">
        <v>254.9</v>
      </c>
      <c r="Q7" s="10">
        <v>250.9</v>
      </c>
      <c r="R7" s="10">
        <v>261.8</v>
      </c>
      <c r="S7" s="10">
        <v>248.7</v>
      </c>
      <c r="T7" s="10">
        <v>256.89999999999998</v>
      </c>
      <c r="U7" s="10">
        <v>319.3</v>
      </c>
      <c r="V7" s="4"/>
      <c r="W7" s="30"/>
      <c r="X7" s="30"/>
      <c r="Y7" s="4"/>
      <c r="Z7" s="30"/>
    </row>
    <row r="8" spans="2:26" ht="5.25" customHeight="1" x14ac:dyDescent="0.2">
      <c r="B8" s="12"/>
      <c r="C8" s="86"/>
      <c r="D8" s="86"/>
      <c r="E8" s="86"/>
      <c r="M8" s="10"/>
      <c r="N8" s="10"/>
      <c r="O8" s="10"/>
      <c r="P8" s="10"/>
      <c r="Q8" s="10"/>
      <c r="R8" s="10"/>
      <c r="S8" s="10"/>
      <c r="T8" s="10"/>
      <c r="U8" s="10"/>
      <c r="V8" s="4"/>
      <c r="W8" s="4"/>
      <c r="X8" s="4"/>
      <c r="Y8" s="4"/>
      <c r="Z8" s="4"/>
    </row>
    <row r="9" spans="2:26" ht="18.75" customHeight="1" x14ac:dyDescent="0.2">
      <c r="B9" s="12" t="s">
        <v>37</v>
      </c>
      <c r="C9" s="85">
        <v>28.6</v>
      </c>
      <c r="D9" s="85">
        <v>25.1</v>
      </c>
      <c r="E9" s="85">
        <v>25.9</v>
      </c>
      <c r="F9" s="85">
        <v>23.7</v>
      </c>
      <c r="G9" s="85">
        <v>43.5</v>
      </c>
      <c r="H9" s="85">
        <v>32.5</v>
      </c>
      <c r="I9" s="78"/>
      <c r="J9" s="10">
        <v>43.5</v>
      </c>
      <c r="K9" s="10">
        <v>32.5</v>
      </c>
      <c r="L9" s="10">
        <v>28.9</v>
      </c>
      <c r="M9" s="10">
        <v>58.8</v>
      </c>
      <c r="N9" s="10">
        <v>83</v>
      </c>
      <c r="O9" s="10">
        <v>92.4</v>
      </c>
      <c r="P9" s="10">
        <v>96.3</v>
      </c>
      <c r="Q9" s="10">
        <v>106.1</v>
      </c>
      <c r="R9" s="10">
        <v>99.9</v>
      </c>
      <c r="S9" s="10">
        <v>89.1</v>
      </c>
      <c r="T9" s="10">
        <v>73.7</v>
      </c>
      <c r="U9" s="10">
        <v>82.2</v>
      </c>
      <c r="V9" s="4"/>
      <c r="W9" s="30"/>
      <c r="X9" s="30"/>
      <c r="Y9" s="4"/>
      <c r="Z9" s="30"/>
    </row>
    <row r="10" spans="2:26" ht="5.25" customHeight="1" x14ac:dyDescent="0.2">
      <c r="B10" s="12"/>
      <c r="C10" s="85"/>
      <c r="D10" s="85"/>
      <c r="E10" s="85"/>
      <c r="F10" s="85"/>
      <c r="G10" s="85"/>
      <c r="H10" s="85"/>
      <c r="I10" s="78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4"/>
      <c r="W10" s="4"/>
      <c r="X10" s="4"/>
      <c r="Y10" s="4"/>
      <c r="Z10" s="4"/>
    </row>
    <row r="11" spans="2:26" ht="18.75" customHeight="1" x14ac:dyDescent="0.2">
      <c r="B11" s="12" t="s">
        <v>39</v>
      </c>
      <c r="C11" s="85">
        <v>54.4</v>
      </c>
      <c r="D11" s="85">
        <v>49.9</v>
      </c>
      <c r="E11" s="85">
        <v>36.5</v>
      </c>
      <c r="F11" s="85">
        <v>18.399999999999999</v>
      </c>
      <c r="G11" s="85">
        <v>36.700000000000003</v>
      </c>
      <c r="H11" s="85">
        <v>36</v>
      </c>
      <c r="I11" s="78"/>
      <c r="J11" s="10">
        <v>36.700000000000003</v>
      </c>
      <c r="K11" s="10">
        <v>36</v>
      </c>
      <c r="L11" s="10">
        <v>34.700000000000003</v>
      </c>
      <c r="M11" s="10">
        <v>41</v>
      </c>
      <c r="N11" s="10">
        <v>44.5</v>
      </c>
      <c r="O11" s="10">
        <v>8.4</v>
      </c>
      <c r="P11" s="10">
        <v>7.4</v>
      </c>
      <c r="Q11" s="10">
        <v>8.3000000000000007</v>
      </c>
      <c r="R11" s="10">
        <v>8.6</v>
      </c>
      <c r="S11" s="10">
        <v>8.1999999999999993</v>
      </c>
      <c r="T11" s="10">
        <v>15.3</v>
      </c>
      <c r="U11" s="10">
        <v>15.9</v>
      </c>
      <c r="V11" s="4"/>
      <c r="W11" s="30"/>
      <c r="X11" s="30"/>
      <c r="Y11" s="4"/>
      <c r="Z11" s="30"/>
    </row>
    <row r="12" spans="2:26" ht="5.25" customHeight="1" x14ac:dyDescent="0.2">
      <c r="B12" s="13"/>
      <c r="C12" s="13"/>
      <c r="D12" s="13"/>
      <c r="E12" s="13"/>
      <c r="F12" s="88"/>
      <c r="G12" s="92"/>
      <c r="H12" s="92"/>
      <c r="I12" s="7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4"/>
      <c r="W12" s="4"/>
      <c r="X12" s="4"/>
      <c r="Y12" s="4"/>
      <c r="Z12" s="4"/>
    </row>
    <row r="13" spans="2:26" s="15" customFormat="1" ht="18.75" customHeight="1" x14ac:dyDescent="0.2">
      <c r="B13" s="12" t="s">
        <v>40</v>
      </c>
      <c r="C13" s="87">
        <v>550.1</v>
      </c>
      <c r="D13" s="87">
        <v>570.9</v>
      </c>
      <c r="E13" s="87">
        <v>510.69999999999993</v>
      </c>
      <c r="F13" s="87">
        <v>335.59999999999997</v>
      </c>
      <c r="G13" s="87">
        <v>495.9</v>
      </c>
      <c r="H13" s="87">
        <v>465.7</v>
      </c>
      <c r="I13" s="79"/>
      <c r="J13" s="19">
        <v>521.6</v>
      </c>
      <c r="K13" s="19">
        <v>492.20000000000005</v>
      </c>
      <c r="L13" s="19">
        <v>547.20000000000005</v>
      </c>
      <c r="M13" s="19">
        <v>651.1</v>
      </c>
      <c r="N13" s="19">
        <v>674.9</v>
      </c>
      <c r="O13" s="19">
        <v>606.29999999999995</v>
      </c>
      <c r="P13" s="19">
        <v>598.4</v>
      </c>
      <c r="Q13" s="19">
        <v>613.29999999999995</v>
      </c>
      <c r="R13" s="19">
        <v>603.30000000000007</v>
      </c>
      <c r="S13" s="20">
        <v>580.30000000000007</v>
      </c>
      <c r="T13" s="20">
        <v>562.1</v>
      </c>
      <c r="U13" s="20">
        <v>636.96</v>
      </c>
      <c r="V13" s="16"/>
      <c r="W13" s="30"/>
      <c r="X13" s="30"/>
      <c r="Y13" s="16"/>
      <c r="Z13" s="30"/>
    </row>
    <row r="14" spans="2:26" s="6" customFormat="1" ht="18.75" customHeight="1" x14ac:dyDescent="0.25">
      <c r="B14" s="14"/>
      <c r="C14" s="14"/>
      <c r="D14" s="14"/>
      <c r="E14" s="14"/>
      <c r="F14" s="93"/>
      <c r="G14" s="93"/>
      <c r="H14" s="93"/>
      <c r="I14" s="80"/>
      <c r="J14" s="1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7"/>
      <c r="W14" s="30"/>
      <c r="X14" s="30"/>
      <c r="Y14" s="7"/>
      <c r="Z14" s="30"/>
    </row>
    <row r="15" spans="2:26" s="6" customFormat="1" ht="18.75" customHeight="1" thickBot="1" x14ac:dyDescent="0.3">
      <c r="B15" s="14"/>
      <c r="C15" s="14"/>
      <c r="D15" s="14"/>
      <c r="E15" s="14"/>
      <c r="F15" s="93"/>
      <c r="G15" s="93"/>
      <c r="H15" s="93"/>
      <c r="I15" s="80"/>
      <c r="J15" s="11"/>
      <c r="K15" s="10"/>
      <c r="L15" s="10"/>
      <c r="M15" s="10"/>
      <c r="N15" s="10"/>
      <c r="O15" s="10"/>
      <c r="P15" s="10"/>
      <c r="Q15" s="10"/>
      <c r="R15" s="10"/>
      <c r="S15" s="10"/>
      <c r="T15" s="21"/>
      <c r="U15" s="21"/>
      <c r="V15" s="7"/>
      <c r="W15" s="30"/>
      <c r="X15" s="30"/>
      <c r="Y15" s="7"/>
      <c r="Z15" s="30"/>
    </row>
    <row r="16" spans="2:26" ht="26.25" customHeight="1" thickBot="1" x14ac:dyDescent="0.25">
      <c r="B16" s="31" t="s">
        <v>42</v>
      </c>
      <c r="C16" s="31"/>
      <c r="D16" s="31"/>
      <c r="E16" s="31"/>
      <c r="F16" s="25"/>
      <c r="G16" s="25"/>
      <c r="H16" s="25"/>
      <c r="I16" s="75"/>
      <c r="J16" s="101" t="s">
        <v>110</v>
      </c>
      <c r="K16" s="101" t="s">
        <v>111</v>
      </c>
      <c r="L16" s="102" t="s">
        <v>112</v>
      </c>
      <c r="M16" s="101" t="s">
        <v>113</v>
      </c>
      <c r="N16" s="101" t="s">
        <v>114</v>
      </c>
      <c r="O16" s="101" t="s">
        <v>115</v>
      </c>
      <c r="P16" s="101" t="s">
        <v>116</v>
      </c>
      <c r="Q16" s="101" t="s">
        <v>117</v>
      </c>
      <c r="R16" s="101" t="s">
        <v>118</v>
      </c>
      <c r="S16" s="101" t="s">
        <v>119</v>
      </c>
      <c r="T16" s="101" t="s">
        <v>120</v>
      </c>
      <c r="U16" s="101" t="s">
        <v>121</v>
      </c>
    </row>
    <row r="17" spans="1:26" ht="18.75" customHeight="1" x14ac:dyDescent="0.2">
      <c r="B17" s="12" t="s">
        <v>1</v>
      </c>
      <c r="C17" s="12"/>
      <c r="D17" s="12"/>
      <c r="E17" s="12"/>
      <c r="F17" s="85"/>
      <c r="G17" s="85"/>
      <c r="H17" s="85"/>
      <c r="I17" s="78"/>
      <c r="J17" s="10">
        <v>495.90000000000003</v>
      </c>
      <c r="K17" s="10">
        <v>465.7</v>
      </c>
      <c r="L17" s="10">
        <v>513.6</v>
      </c>
      <c r="M17" s="10">
        <v>612.4</v>
      </c>
      <c r="N17" s="10">
        <v>627.9</v>
      </c>
      <c r="O17" s="10">
        <v>566.6</v>
      </c>
      <c r="P17" s="10">
        <v>557.6</v>
      </c>
      <c r="Q17" s="10">
        <v>572.70000000000005</v>
      </c>
      <c r="R17" s="10">
        <v>566.79999999999995</v>
      </c>
      <c r="S17" s="10">
        <v>536.4</v>
      </c>
      <c r="T17" s="10">
        <v>507.7</v>
      </c>
      <c r="U17" s="10">
        <v>584</v>
      </c>
      <c r="V17" s="4"/>
      <c r="W17" s="30"/>
      <c r="X17" s="30"/>
      <c r="Y17" s="4"/>
      <c r="Z17" s="30"/>
    </row>
    <row r="18" spans="1:26" ht="5.25" customHeight="1" x14ac:dyDescent="0.2">
      <c r="B18" s="12"/>
      <c r="C18" s="12"/>
      <c r="D18" s="12"/>
      <c r="E18" s="12"/>
      <c r="F18" s="95"/>
      <c r="G18" s="95"/>
      <c r="H18" s="95"/>
      <c r="I18" s="81"/>
      <c r="J18" s="22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4"/>
      <c r="W18" s="4"/>
      <c r="X18" s="4"/>
      <c r="Y18" s="4"/>
      <c r="Z18" s="4"/>
    </row>
    <row r="19" spans="1:26" ht="18.75" customHeight="1" x14ac:dyDescent="0.2">
      <c r="B19" s="12" t="s">
        <v>0</v>
      </c>
      <c r="C19" s="12"/>
      <c r="D19" s="12"/>
      <c r="E19" s="12"/>
      <c r="F19" s="94"/>
      <c r="G19" s="94"/>
      <c r="H19" s="94"/>
      <c r="I19" s="82"/>
      <c r="J19" s="20">
        <v>25.7</v>
      </c>
      <c r="K19" s="10">
        <v>26.5</v>
      </c>
      <c r="L19" s="10">
        <v>33.6</v>
      </c>
      <c r="M19" s="10">
        <v>38.700000000000003</v>
      </c>
      <c r="N19" s="10">
        <v>47</v>
      </c>
      <c r="O19" s="10">
        <v>39.700000000000003</v>
      </c>
      <c r="P19" s="10">
        <v>40.799999999999997</v>
      </c>
      <c r="Q19" s="10">
        <v>40.6</v>
      </c>
      <c r="R19" s="10">
        <v>36.5</v>
      </c>
      <c r="S19" s="10">
        <v>43.9</v>
      </c>
      <c r="T19" s="10">
        <v>54.4</v>
      </c>
      <c r="U19" s="10">
        <v>53</v>
      </c>
      <c r="V19" s="4"/>
      <c r="W19" s="30"/>
      <c r="X19" s="30"/>
      <c r="Y19" s="4"/>
      <c r="Z19" s="30"/>
    </row>
    <row r="20" spans="1:26" ht="5.25" customHeight="1" x14ac:dyDescent="0.2">
      <c r="B20" s="13"/>
      <c r="C20" s="13"/>
      <c r="D20" s="13"/>
      <c r="E20" s="13"/>
      <c r="F20" s="88"/>
      <c r="G20" s="88"/>
      <c r="H20" s="88"/>
      <c r="J20" s="23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4"/>
      <c r="W20" s="4"/>
      <c r="X20" s="4"/>
      <c r="Y20" s="4"/>
      <c r="Z20" s="4"/>
    </row>
    <row r="21" spans="1:26" s="15" customFormat="1" ht="18.75" customHeight="1" x14ac:dyDescent="0.2">
      <c r="B21" s="12" t="s">
        <v>40</v>
      </c>
      <c r="C21" s="12"/>
      <c r="D21" s="12"/>
      <c r="E21" s="12"/>
      <c r="F21" s="94"/>
      <c r="G21" s="94"/>
      <c r="H21" s="94"/>
      <c r="I21" s="82"/>
      <c r="J21" s="20">
        <v>521.6</v>
      </c>
      <c r="K21" s="19">
        <f>SUM(K17:K19)</f>
        <v>492.2</v>
      </c>
      <c r="L21" s="19">
        <f>SUM(L17:L19)</f>
        <v>547.20000000000005</v>
      </c>
      <c r="M21" s="19">
        <v>651.1</v>
      </c>
      <c r="N21" s="19">
        <f>+SUM(N17:N19)</f>
        <v>674.9</v>
      </c>
      <c r="O21" s="19">
        <v>606.30000000000007</v>
      </c>
      <c r="P21" s="19">
        <v>598.4</v>
      </c>
      <c r="Q21" s="19">
        <v>613.30000000000007</v>
      </c>
      <c r="R21" s="19">
        <v>603.29999999999995</v>
      </c>
      <c r="S21" s="20">
        <v>580.30000000000007</v>
      </c>
      <c r="T21" s="20">
        <v>562.1</v>
      </c>
      <c r="U21" s="20">
        <v>636.96</v>
      </c>
      <c r="V21" s="16"/>
      <c r="W21" s="30"/>
      <c r="X21" s="30"/>
      <c r="Y21" s="16"/>
      <c r="Z21" s="30"/>
    </row>
    <row r="22" spans="1:26" ht="30.75" customHeight="1" x14ac:dyDescent="0.2">
      <c r="F22" s="94"/>
    </row>
    <row r="23" spans="1:26" ht="29.25" customHeight="1" x14ac:dyDescent="0.2">
      <c r="A23" s="27" t="s">
        <v>14</v>
      </c>
      <c r="B23" s="114" t="s">
        <v>126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3"/>
      <c r="N23" s="113"/>
      <c r="O23" s="113"/>
      <c r="P23" s="113"/>
      <c r="Q23" s="113"/>
      <c r="R23" s="113"/>
      <c r="S23" s="113"/>
      <c r="T23" s="113"/>
      <c r="U23" s="113"/>
    </row>
    <row r="24" spans="1:26" s="28" customFormat="1" ht="31.5" customHeight="1" x14ac:dyDescent="0.2">
      <c r="A24" s="27" t="s">
        <v>18</v>
      </c>
      <c r="B24" s="110" t="s">
        <v>105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1"/>
      <c r="Q24" s="111"/>
      <c r="R24" s="111"/>
      <c r="S24" s="111"/>
      <c r="T24" s="111"/>
      <c r="U24" s="29"/>
    </row>
    <row r="25" spans="1:26" ht="12.75" customHeight="1" x14ac:dyDescent="0.2">
      <c r="A25" s="15" t="s">
        <v>11</v>
      </c>
      <c r="B25" s="112" t="s">
        <v>122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3"/>
      <c r="P25" s="113"/>
      <c r="Q25" s="113"/>
      <c r="R25" s="113"/>
      <c r="S25" s="1"/>
      <c r="T25"/>
      <c r="U25"/>
    </row>
    <row r="26" spans="1:26" ht="12.75" customHeight="1" x14ac:dyDescent="0.2">
      <c r="A26" s="15" t="s">
        <v>12</v>
      </c>
      <c r="B26" s="112" t="s">
        <v>123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3"/>
      <c r="P26" s="113"/>
      <c r="Q26" s="113"/>
      <c r="R26" s="113"/>
      <c r="S26" s="1"/>
      <c r="T26"/>
      <c r="U26"/>
    </row>
    <row r="27" spans="1:26" x14ac:dyDescent="0.2">
      <c r="A27" s="15" t="s">
        <v>13</v>
      </c>
      <c r="B27" s="112" t="s">
        <v>124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3"/>
      <c r="P27" s="113"/>
      <c r="Q27" s="113"/>
      <c r="R27" s="113"/>
      <c r="S27" s="1"/>
      <c r="T27"/>
      <c r="U27"/>
    </row>
  </sheetData>
  <mergeCells count="5">
    <mergeCell ref="B23:U23"/>
    <mergeCell ref="B24:T24"/>
    <mergeCell ref="B25:R25"/>
    <mergeCell ref="B26:R26"/>
    <mergeCell ref="B27:R27"/>
  </mergeCells>
  <pageMargins left="0.75" right="0.75" top="1" bottom="1" header="0.5" footer="0.5"/>
  <pageSetup paperSize="9" scale="48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61F7-BCE5-49B6-A34A-AEDDA7E69F77}">
  <sheetPr>
    <pageSetUpPr fitToPage="1"/>
  </sheetPr>
  <dimension ref="A1:DE32"/>
  <sheetViews>
    <sheetView showGridLines="0" zoomScaleNormal="100" workbookViewId="0">
      <selection activeCell="C6" sqref="C6:C14"/>
    </sheetView>
  </sheetViews>
  <sheetFormatPr defaultRowHeight="12.75" x14ac:dyDescent="0.2"/>
  <cols>
    <col min="1" max="1" width="3.5703125" style="42" customWidth="1"/>
    <col min="2" max="2" width="43.28515625" style="42" customWidth="1"/>
    <col min="3" max="3" width="16.42578125" style="42" customWidth="1"/>
    <col min="4" max="7" width="16.28515625" style="42" customWidth="1"/>
    <col min="8" max="8" width="6.7109375" style="68" customWidth="1"/>
    <col min="9" max="13" width="16.28515625" style="42" customWidth="1"/>
    <col min="14" max="14" width="6.7109375" style="68" customWidth="1"/>
    <col min="15" max="19" width="16.28515625" style="42" customWidth="1"/>
    <col min="20" max="20" width="6.7109375" style="68" customWidth="1"/>
    <col min="21" max="25" width="16.28515625" style="60" customWidth="1"/>
    <col min="26" max="26" width="6.7109375" style="68" customWidth="1"/>
    <col min="27" max="31" width="16.28515625" style="42" customWidth="1"/>
    <col min="32" max="32" width="6.7109375" style="68" customWidth="1"/>
    <col min="33" max="33" width="16.28515625" style="68" customWidth="1"/>
    <col min="34" max="34" width="16.28515625" style="45" customWidth="1"/>
    <col min="35" max="37" width="16.28515625" style="68" customWidth="1"/>
    <col min="38" max="38" width="6.7109375" style="65" customWidth="1"/>
    <col min="39" max="40" width="16.28515625" style="65" customWidth="1"/>
    <col min="41" max="41" width="18.5703125" style="65" bestFit="1" customWidth="1"/>
    <col min="42" max="43" width="16.28515625" style="65" customWidth="1"/>
    <col min="44" max="44" width="6.7109375" style="68" customWidth="1"/>
    <col min="45" max="49" width="16.28515625" style="45" customWidth="1"/>
    <col min="50" max="50" width="6.7109375" style="60" customWidth="1"/>
    <col min="51" max="55" width="16.28515625" style="45" customWidth="1"/>
    <col min="56" max="56" width="5.5703125" style="43" customWidth="1"/>
    <col min="57" max="61" width="16.28515625" style="45" customWidth="1"/>
    <col min="62" max="62" width="6" style="43" customWidth="1"/>
    <col min="63" max="67" width="16.28515625" style="45" customWidth="1"/>
    <col min="68" max="68" width="6" style="43" customWidth="1"/>
    <col min="69" max="73" width="16.28515625" style="45" customWidth="1"/>
    <col min="74" max="74" width="7" style="44" customWidth="1"/>
    <col min="75" max="79" width="16.28515625" style="45" customWidth="1"/>
    <col min="80" max="80" width="7" style="44" customWidth="1"/>
    <col min="81" max="85" width="16.28515625" style="45" customWidth="1"/>
    <col min="86" max="86" width="7" style="43" customWidth="1"/>
    <col min="87" max="91" width="16.28515625" style="45" customWidth="1"/>
    <col min="92" max="92" width="7" style="43" customWidth="1"/>
    <col min="93" max="97" width="16.28515625" style="45" customWidth="1"/>
    <col min="98" max="98" width="7" style="43" customWidth="1"/>
    <col min="99" max="103" width="16.28515625" style="45" customWidth="1"/>
    <col min="104" max="104" width="7" style="43" customWidth="1"/>
    <col min="105" max="109" width="16.28515625" style="45" customWidth="1"/>
    <col min="110" max="309" width="9.140625" style="42"/>
    <col min="310" max="310" width="3.5703125" style="42" customWidth="1"/>
    <col min="311" max="311" width="43.28515625" style="42" customWidth="1"/>
    <col min="312" max="315" width="16.28515625" style="42" customWidth="1"/>
    <col min="316" max="316" width="3.28515625" style="42" customWidth="1"/>
    <col min="317" max="320" width="16.28515625" style="42" customWidth="1"/>
    <col min="321" max="321" width="3.28515625" style="42" customWidth="1"/>
    <col min="322" max="325" width="16.28515625" style="42" customWidth="1"/>
    <col min="326" max="326" width="3.28515625" style="42" customWidth="1"/>
    <col min="327" max="330" width="16.28515625" style="42" customWidth="1"/>
    <col min="331" max="331" width="3.28515625" style="42" customWidth="1"/>
    <col min="332" max="335" width="16.28515625" style="42" customWidth="1"/>
    <col min="336" max="336" width="7" style="42" customWidth="1"/>
    <col min="337" max="340" width="16.28515625" style="42" customWidth="1"/>
    <col min="341" max="341" width="7" style="42" customWidth="1"/>
    <col min="342" max="345" width="16.28515625" style="42" customWidth="1"/>
    <col min="346" max="346" width="7" style="42" customWidth="1"/>
    <col min="347" max="350" width="16.28515625" style="42" customWidth="1"/>
    <col min="351" max="351" width="7" style="42" customWidth="1"/>
    <col min="352" max="355" width="16.28515625" style="42" customWidth="1"/>
    <col min="356" max="356" width="7" style="42" customWidth="1"/>
    <col min="357" max="360" width="16.28515625" style="42" customWidth="1"/>
    <col min="361" max="361" width="2.5703125" style="42" customWidth="1"/>
    <col min="362" max="365" width="16.28515625" style="42" customWidth="1"/>
    <col min="366" max="565" width="9.140625" style="42"/>
    <col min="566" max="566" width="3.5703125" style="42" customWidth="1"/>
    <col min="567" max="567" width="43.28515625" style="42" customWidth="1"/>
    <col min="568" max="571" width="16.28515625" style="42" customWidth="1"/>
    <col min="572" max="572" width="3.28515625" style="42" customWidth="1"/>
    <col min="573" max="576" width="16.28515625" style="42" customWidth="1"/>
    <col min="577" max="577" width="3.28515625" style="42" customWidth="1"/>
    <col min="578" max="581" width="16.28515625" style="42" customWidth="1"/>
    <col min="582" max="582" width="3.28515625" style="42" customWidth="1"/>
    <col min="583" max="586" width="16.28515625" style="42" customWidth="1"/>
    <col min="587" max="587" width="3.28515625" style="42" customWidth="1"/>
    <col min="588" max="591" width="16.28515625" style="42" customWidth="1"/>
    <col min="592" max="592" width="7" style="42" customWidth="1"/>
    <col min="593" max="596" width="16.28515625" style="42" customWidth="1"/>
    <col min="597" max="597" width="7" style="42" customWidth="1"/>
    <col min="598" max="601" width="16.28515625" style="42" customWidth="1"/>
    <col min="602" max="602" width="7" style="42" customWidth="1"/>
    <col min="603" max="606" width="16.28515625" style="42" customWidth="1"/>
    <col min="607" max="607" width="7" style="42" customWidth="1"/>
    <col min="608" max="611" width="16.28515625" style="42" customWidth="1"/>
    <col min="612" max="612" width="7" style="42" customWidth="1"/>
    <col min="613" max="616" width="16.28515625" style="42" customWidth="1"/>
    <col min="617" max="617" width="2.5703125" style="42" customWidth="1"/>
    <col min="618" max="621" width="16.28515625" style="42" customWidth="1"/>
    <col min="622" max="821" width="9.140625" style="42"/>
    <col min="822" max="822" width="3.5703125" style="42" customWidth="1"/>
    <col min="823" max="823" width="43.28515625" style="42" customWidth="1"/>
    <col min="824" max="827" width="16.28515625" style="42" customWidth="1"/>
    <col min="828" max="828" width="3.28515625" style="42" customWidth="1"/>
    <col min="829" max="832" width="16.28515625" style="42" customWidth="1"/>
    <col min="833" max="833" width="3.28515625" style="42" customWidth="1"/>
    <col min="834" max="837" width="16.28515625" style="42" customWidth="1"/>
    <col min="838" max="838" width="3.28515625" style="42" customWidth="1"/>
    <col min="839" max="842" width="16.28515625" style="42" customWidth="1"/>
    <col min="843" max="843" width="3.28515625" style="42" customWidth="1"/>
    <col min="844" max="847" width="16.28515625" style="42" customWidth="1"/>
    <col min="848" max="848" width="7" style="42" customWidth="1"/>
    <col min="849" max="852" width="16.28515625" style="42" customWidth="1"/>
    <col min="853" max="853" width="7" style="42" customWidth="1"/>
    <col min="854" max="857" width="16.28515625" style="42" customWidth="1"/>
    <col min="858" max="858" width="7" style="42" customWidth="1"/>
    <col min="859" max="862" width="16.28515625" style="42" customWidth="1"/>
    <col min="863" max="863" width="7" style="42" customWidth="1"/>
    <col min="864" max="867" width="16.28515625" style="42" customWidth="1"/>
    <col min="868" max="868" width="7" style="42" customWidth="1"/>
    <col min="869" max="872" width="16.28515625" style="42" customWidth="1"/>
    <col min="873" max="873" width="2.5703125" style="42" customWidth="1"/>
    <col min="874" max="877" width="16.28515625" style="42" customWidth="1"/>
    <col min="878" max="1077" width="9.140625" style="42"/>
    <col min="1078" max="1078" width="3.5703125" style="42" customWidth="1"/>
    <col min="1079" max="1079" width="43.28515625" style="42" customWidth="1"/>
    <col min="1080" max="1083" width="16.28515625" style="42" customWidth="1"/>
    <col min="1084" max="1084" width="3.28515625" style="42" customWidth="1"/>
    <col min="1085" max="1088" width="16.28515625" style="42" customWidth="1"/>
    <col min="1089" max="1089" width="3.28515625" style="42" customWidth="1"/>
    <col min="1090" max="1093" width="16.28515625" style="42" customWidth="1"/>
    <col min="1094" max="1094" width="3.28515625" style="42" customWidth="1"/>
    <col min="1095" max="1098" width="16.28515625" style="42" customWidth="1"/>
    <col min="1099" max="1099" width="3.28515625" style="42" customWidth="1"/>
    <col min="1100" max="1103" width="16.28515625" style="42" customWidth="1"/>
    <col min="1104" max="1104" width="7" style="42" customWidth="1"/>
    <col min="1105" max="1108" width="16.28515625" style="42" customWidth="1"/>
    <col min="1109" max="1109" width="7" style="42" customWidth="1"/>
    <col min="1110" max="1113" width="16.28515625" style="42" customWidth="1"/>
    <col min="1114" max="1114" width="7" style="42" customWidth="1"/>
    <col min="1115" max="1118" width="16.28515625" style="42" customWidth="1"/>
    <col min="1119" max="1119" width="7" style="42" customWidth="1"/>
    <col min="1120" max="1123" width="16.28515625" style="42" customWidth="1"/>
    <col min="1124" max="1124" width="7" style="42" customWidth="1"/>
    <col min="1125" max="1128" width="16.28515625" style="42" customWidth="1"/>
    <col min="1129" max="1129" width="2.5703125" style="42" customWidth="1"/>
    <col min="1130" max="1133" width="16.28515625" style="42" customWidth="1"/>
    <col min="1134" max="1333" width="9.140625" style="42"/>
    <col min="1334" max="1334" width="3.5703125" style="42" customWidth="1"/>
    <col min="1335" max="1335" width="43.28515625" style="42" customWidth="1"/>
    <col min="1336" max="1339" width="16.28515625" style="42" customWidth="1"/>
    <col min="1340" max="1340" width="3.28515625" style="42" customWidth="1"/>
    <col min="1341" max="1344" width="16.28515625" style="42" customWidth="1"/>
    <col min="1345" max="1345" width="3.28515625" style="42" customWidth="1"/>
    <col min="1346" max="1349" width="16.28515625" style="42" customWidth="1"/>
    <col min="1350" max="1350" width="3.28515625" style="42" customWidth="1"/>
    <col min="1351" max="1354" width="16.28515625" style="42" customWidth="1"/>
    <col min="1355" max="1355" width="3.28515625" style="42" customWidth="1"/>
    <col min="1356" max="1359" width="16.28515625" style="42" customWidth="1"/>
    <col min="1360" max="1360" width="7" style="42" customWidth="1"/>
    <col min="1361" max="1364" width="16.28515625" style="42" customWidth="1"/>
    <col min="1365" max="1365" width="7" style="42" customWidth="1"/>
    <col min="1366" max="1369" width="16.28515625" style="42" customWidth="1"/>
    <col min="1370" max="1370" width="7" style="42" customWidth="1"/>
    <col min="1371" max="1374" width="16.28515625" style="42" customWidth="1"/>
    <col min="1375" max="1375" width="7" style="42" customWidth="1"/>
    <col min="1376" max="1379" width="16.28515625" style="42" customWidth="1"/>
    <col min="1380" max="1380" width="7" style="42" customWidth="1"/>
    <col min="1381" max="1384" width="16.28515625" style="42" customWidth="1"/>
    <col min="1385" max="1385" width="2.5703125" style="42" customWidth="1"/>
    <col min="1386" max="1389" width="16.28515625" style="42" customWidth="1"/>
    <col min="1390" max="1589" width="9.140625" style="42"/>
    <col min="1590" max="1590" width="3.5703125" style="42" customWidth="1"/>
    <col min="1591" max="1591" width="43.28515625" style="42" customWidth="1"/>
    <col min="1592" max="1595" width="16.28515625" style="42" customWidth="1"/>
    <col min="1596" max="1596" width="3.28515625" style="42" customWidth="1"/>
    <col min="1597" max="1600" width="16.28515625" style="42" customWidth="1"/>
    <col min="1601" max="1601" width="3.28515625" style="42" customWidth="1"/>
    <col min="1602" max="1605" width="16.28515625" style="42" customWidth="1"/>
    <col min="1606" max="1606" width="3.28515625" style="42" customWidth="1"/>
    <col min="1607" max="1610" width="16.28515625" style="42" customWidth="1"/>
    <col min="1611" max="1611" width="3.28515625" style="42" customWidth="1"/>
    <col min="1612" max="1615" width="16.28515625" style="42" customWidth="1"/>
    <col min="1616" max="1616" width="7" style="42" customWidth="1"/>
    <col min="1617" max="1620" width="16.28515625" style="42" customWidth="1"/>
    <col min="1621" max="1621" width="7" style="42" customWidth="1"/>
    <col min="1622" max="1625" width="16.28515625" style="42" customWidth="1"/>
    <col min="1626" max="1626" width="7" style="42" customWidth="1"/>
    <col min="1627" max="1630" width="16.28515625" style="42" customWidth="1"/>
    <col min="1631" max="1631" width="7" style="42" customWidth="1"/>
    <col min="1632" max="1635" width="16.28515625" style="42" customWidth="1"/>
    <col min="1636" max="1636" width="7" style="42" customWidth="1"/>
    <col min="1637" max="1640" width="16.28515625" style="42" customWidth="1"/>
    <col min="1641" max="1641" width="2.5703125" style="42" customWidth="1"/>
    <col min="1642" max="1645" width="16.28515625" style="42" customWidth="1"/>
    <col min="1646" max="1845" width="9.140625" style="42"/>
    <col min="1846" max="1846" width="3.5703125" style="42" customWidth="1"/>
    <col min="1847" max="1847" width="43.28515625" style="42" customWidth="1"/>
    <col min="1848" max="1851" width="16.28515625" style="42" customWidth="1"/>
    <col min="1852" max="1852" width="3.28515625" style="42" customWidth="1"/>
    <col min="1853" max="1856" width="16.28515625" style="42" customWidth="1"/>
    <col min="1857" max="1857" width="3.28515625" style="42" customWidth="1"/>
    <col min="1858" max="1861" width="16.28515625" style="42" customWidth="1"/>
    <col min="1862" max="1862" width="3.28515625" style="42" customWidth="1"/>
    <col min="1863" max="1866" width="16.28515625" style="42" customWidth="1"/>
    <col min="1867" max="1867" width="3.28515625" style="42" customWidth="1"/>
    <col min="1868" max="1871" width="16.28515625" style="42" customWidth="1"/>
    <col min="1872" max="1872" width="7" style="42" customWidth="1"/>
    <col min="1873" max="1876" width="16.28515625" style="42" customWidth="1"/>
    <col min="1877" max="1877" width="7" style="42" customWidth="1"/>
    <col min="1878" max="1881" width="16.28515625" style="42" customWidth="1"/>
    <col min="1882" max="1882" width="7" style="42" customWidth="1"/>
    <col min="1883" max="1886" width="16.28515625" style="42" customWidth="1"/>
    <col min="1887" max="1887" width="7" style="42" customWidth="1"/>
    <col min="1888" max="1891" width="16.28515625" style="42" customWidth="1"/>
    <col min="1892" max="1892" width="7" style="42" customWidth="1"/>
    <col min="1893" max="1896" width="16.28515625" style="42" customWidth="1"/>
    <col min="1897" max="1897" width="2.5703125" style="42" customWidth="1"/>
    <col min="1898" max="1901" width="16.28515625" style="42" customWidth="1"/>
    <col min="1902" max="2101" width="9.140625" style="42"/>
    <col min="2102" max="2102" width="3.5703125" style="42" customWidth="1"/>
    <col min="2103" max="2103" width="43.28515625" style="42" customWidth="1"/>
    <col min="2104" max="2107" width="16.28515625" style="42" customWidth="1"/>
    <col min="2108" max="2108" width="3.28515625" style="42" customWidth="1"/>
    <col min="2109" max="2112" width="16.28515625" style="42" customWidth="1"/>
    <col min="2113" max="2113" width="3.28515625" style="42" customWidth="1"/>
    <col min="2114" max="2117" width="16.28515625" style="42" customWidth="1"/>
    <col min="2118" max="2118" width="3.28515625" style="42" customWidth="1"/>
    <col min="2119" max="2122" width="16.28515625" style="42" customWidth="1"/>
    <col min="2123" max="2123" width="3.28515625" style="42" customWidth="1"/>
    <col min="2124" max="2127" width="16.28515625" style="42" customWidth="1"/>
    <col min="2128" max="2128" width="7" style="42" customWidth="1"/>
    <col min="2129" max="2132" width="16.28515625" style="42" customWidth="1"/>
    <col min="2133" max="2133" width="7" style="42" customWidth="1"/>
    <col min="2134" max="2137" width="16.28515625" style="42" customWidth="1"/>
    <col min="2138" max="2138" width="7" style="42" customWidth="1"/>
    <col min="2139" max="2142" width="16.28515625" style="42" customWidth="1"/>
    <col min="2143" max="2143" width="7" style="42" customWidth="1"/>
    <col min="2144" max="2147" width="16.28515625" style="42" customWidth="1"/>
    <col min="2148" max="2148" width="7" style="42" customWidth="1"/>
    <col min="2149" max="2152" width="16.28515625" style="42" customWidth="1"/>
    <col min="2153" max="2153" width="2.5703125" style="42" customWidth="1"/>
    <col min="2154" max="2157" width="16.28515625" style="42" customWidth="1"/>
    <col min="2158" max="2357" width="9.140625" style="42"/>
    <col min="2358" max="2358" width="3.5703125" style="42" customWidth="1"/>
    <col min="2359" max="2359" width="43.28515625" style="42" customWidth="1"/>
    <col min="2360" max="2363" width="16.28515625" style="42" customWidth="1"/>
    <col min="2364" max="2364" width="3.28515625" style="42" customWidth="1"/>
    <col min="2365" max="2368" width="16.28515625" style="42" customWidth="1"/>
    <col min="2369" max="2369" width="3.28515625" style="42" customWidth="1"/>
    <col min="2370" max="2373" width="16.28515625" style="42" customWidth="1"/>
    <col min="2374" max="2374" width="3.28515625" style="42" customWidth="1"/>
    <col min="2375" max="2378" width="16.28515625" style="42" customWidth="1"/>
    <col min="2379" max="2379" width="3.28515625" style="42" customWidth="1"/>
    <col min="2380" max="2383" width="16.28515625" style="42" customWidth="1"/>
    <col min="2384" max="2384" width="7" style="42" customWidth="1"/>
    <col min="2385" max="2388" width="16.28515625" style="42" customWidth="1"/>
    <col min="2389" max="2389" width="7" style="42" customWidth="1"/>
    <col min="2390" max="2393" width="16.28515625" style="42" customWidth="1"/>
    <col min="2394" max="2394" width="7" style="42" customWidth="1"/>
    <col min="2395" max="2398" width="16.28515625" style="42" customWidth="1"/>
    <col min="2399" max="2399" width="7" style="42" customWidth="1"/>
    <col min="2400" max="2403" width="16.28515625" style="42" customWidth="1"/>
    <col min="2404" max="2404" width="7" style="42" customWidth="1"/>
    <col min="2405" max="2408" width="16.28515625" style="42" customWidth="1"/>
    <col min="2409" max="2409" width="2.5703125" style="42" customWidth="1"/>
    <col min="2410" max="2413" width="16.28515625" style="42" customWidth="1"/>
    <col min="2414" max="2613" width="9.140625" style="42"/>
    <col min="2614" max="2614" width="3.5703125" style="42" customWidth="1"/>
    <col min="2615" max="2615" width="43.28515625" style="42" customWidth="1"/>
    <col min="2616" max="2619" width="16.28515625" style="42" customWidth="1"/>
    <col min="2620" max="2620" width="3.28515625" style="42" customWidth="1"/>
    <col min="2621" max="2624" width="16.28515625" style="42" customWidth="1"/>
    <col min="2625" max="2625" width="3.28515625" style="42" customWidth="1"/>
    <col min="2626" max="2629" width="16.28515625" style="42" customWidth="1"/>
    <col min="2630" max="2630" width="3.28515625" style="42" customWidth="1"/>
    <col min="2631" max="2634" width="16.28515625" style="42" customWidth="1"/>
    <col min="2635" max="2635" width="3.28515625" style="42" customWidth="1"/>
    <col min="2636" max="2639" width="16.28515625" style="42" customWidth="1"/>
    <col min="2640" max="2640" width="7" style="42" customWidth="1"/>
    <col min="2641" max="2644" width="16.28515625" style="42" customWidth="1"/>
    <col min="2645" max="2645" width="7" style="42" customWidth="1"/>
    <col min="2646" max="2649" width="16.28515625" style="42" customWidth="1"/>
    <col min="2650" max="2650" width="7" style="42" customWidth="1"/>
    <col min="2651" max="2654" width="16.28515625" style="42" customWidth="1"/>
    <col min="2655" max="2655" width="7" style="42" customWidth="1"/>
    <col min="2656" max="2659" width="16.28515625" style="42" customWidth="1"/>
    <col min="2660" max="2660" width="7" style="42" customWidth="1"/>
    <col min="2661" max="2664" width="16.28515625" style="42" customWidth="1"/>
    <col min="2665" max="2665" width="2.5703125" style="42" customWidth="1"/>
    <col min="2666" max="2669" width="16.28515625" style="42" customWidth="1"/>
    <col min="2670" max="2869" width="9.140625" style="42"/>
    <col min="2870" max="2870" width="3.5703125" style="42" customWidth="1"/>
    <col min="2871" max="2871" width="43.28515625" style="42" customWidth="1"/>
    <col min="2872" max="2875" width="16.28515625" style="42" customWidth="1"/>
    <col min="2876" max="2876" width="3.28515625" style="42" customWidth="1"/>
    <col min="2877" max="2880" width="16.28515625" style="42" customWidth="1"/>
    <col min="2881" max="2881" width="3.28515625" style="42" customWidth="1"/>
    <col min="2882" max="2885" width="16.28515625" style="42" customWidth="1"/>
    <col min="2886" max="2886" width="3.28515625" style="42" customWidth="1"/>
    <col min="2887" max="2890" width="16.28515625" style="42" customWidth="1"/>
    <col min="2891" max="2891" width="3.28515625" style="42" customWidth="1"/>
    <col min="2892" max="2895" width="16.28515625" style="42" customWidth="1"/>
    <col min="2896" max="2896" width="7" style="42" customWidth="1"/>
    <col min="2897" max="2900" width="16.28515625" style="42" customWidth="1"/>
    <col min="2901" max="2901" width="7" style="42" customWidth="1"/>
    <col min="2902" max="2905" width="16.28515625" style="42" customWidth="1"/>
    <col min="2906" max="2906" width="7" style="42" customWidth="1"/>
    <col min="2907" max="2910" width="16.28515625" style="42" customWidth="1"/>
    <col min="2911" max="2911" width="7" style="42" customWidth="1"/>
    <col min="2912" max="2915" width="16.28515625" style="42" customWidth="1"/>
    <col min="2916" max="2916" width="7" style="42" customWidth="1"/>
    <col min="2917" max="2920" width="16.28515625" style="42" customWidth="1"/>
    <col min="2921" max="2921" width="2.5703125" style="42" customWidth="1"/>
    <col min="2922" max="2925" width="16.28515625" style="42" customWidth="1"/>
    <col min="2926" max="3125" width="9.140625" style="42"/>
    <col min="3126" max="3126" width="3.5703125" style="42" customWidth="1"/>
    <col min="3127" max="3127" width="43.28515625" style="42" customWidth="1"/>
    <col min="3128" max="3131" width="16.28515625" style="42" customWidth="1"/>
    <col min="3132" max="3132" width="3.28515625" style="42" customWidth="1"/>
    <col min="3133" max="3136" width="16.28515625" style="42" customWidth="1"/>
    <col min="3137" max="3137" width="3.28515625" style="42" customWidth="1"/>
    <col min="3138" max="3141" width="16.28515625" style="42" customWidth="1"/>
    <col min="3142" max="3142" width="3.28515625" style="42" customWidth="1"/>
    <col min="3143" max="3146" width="16.28515625" style="42" customWidth="1"/>
    <col min="3147" max="3147" width="3.28515625" style="42" customWidth="1"/>
    <col min="3148" max="3151" width="16.28515625" style="42" customWidth="1"/>
    <col min="3152" max="3152" width="7" style="42" customWidth="1"/>
    <col min="3153" max="3156" width="16.28515625" style="42" customWidth="1"/>
    <col min="3157" max="3157" width="7" style="42" customWidth="1"/>
    <col min="3158" max="3161" width="16.28515625" style="42" customWidth="1"/>
    <col min="3162" max="3162" width="7" style="42" customWidth="1"/>
    <col min="3163" max="3166" width="16.28515625" style="42" customWidth="1"/>
    <col min="3167" max="3167" width="7" style="42" customWidth="1"/>
    <col min="3168" max="3171" width="16.28515625" style="42" customWidth="1"/>
    <col min="3172" max="3172" width="7" style="42" customWidth="1"/>
    <col min="3173" max="3176" width="16.28515625" style="42" customWidth="1"/>
    <col min="3177" max="3177" width="2.5703125" style="42" customWidth="1"/>
    <col min="3178" max="3181" width="16.28515625" style="42" customWidth="1"/>
    <col min="3182" max="3381" width="9.140625" style="42"/>
    <col min="3382" max="3382" width="3.5703125" style="42" customWidth="1"/>
    <col min="3383" max="3383" width="43.28515625" style="42" customWidth="1"/>
    <col min="3384" max="3387" width="16.28515625" style="42" customWidth="1"/>
    <col min="3388" max="3388" width="3.28515625" style="42" customWidth="1"/>
    <col min="3389" max="3392" width="16.28515625" style="42" customWidth="1"/>
    <col min="3393" max="3393" width="3.28515625" style="42" customWidth="1"/>
    <col min="3394" max="3397" width="16.28515625" style="42" customWidth="1"/>
    <col min="3398" max="3398" width="3.28515625" style="42" customWidth="1"/>
    <col min="3399" max="3402" width="16.28515625" style="42" customWidth="1"/>
    <col min="3403" max="3403" width="3.28515625" style="42" customWidth="1"/>
    <col min="3404" max="3407" width="16.28515625" style="42" customWidth="1"/>
    <col min="3408" max="3408" width="7" style="42" customWidth="1"/>
    <col min="3409" max="3412" width="16.28515625" style="42" customWidth="1"/>
    <col min="3413" max="3413" width="7" style="42" customWidth="1"/>
    <col min="3414" max="3417" width="16.28515625" style="42" customWidth="1"/>
    <col min="3418" max="3418" width="7" style="42" customWidth="1"/>
    <col min="3419" max="3422" width="16.28515625" style="42" customWidth="1"/>
    <col min="3423" max="3423" width="7" style="42" customWidth="1"/>
    <col min="3424" max="3427" width="16.28515625" style="42" customWidth="1"/>
    <col min="3428" max="3428" width="7" style="42" customWidth="1"/>
    <col min="3429" max="3432" width="16.28515625" style="42" customWidth="1"/>
    <col min="3433" max="3433" width="2.5703125" style="42" customWidth="1"/>
    <col min="3434" max="3437" width="16.28515625" style="42" customWidth="1"/>
    <col min="3438" max="3637" width="9.140625" style="42"/>
    <col min="3638" max="3638" width="3.5703125" style="42" customWidth="1"/>
    <col min="3639" max="3639" width="43.28515625" style="42" customWidth="1"/>
    <col min="3640" max="3643" width="16.28515625" style="42" customWidth="1"/>
    <col min="3644" max="3644" width="3.28515625" style="42" customWidth="1"/>
    <col min="3645" max="3648" width="16.28515625" style="42" customWidth="1"/>
    <col min="3649" max="3649" width="3.28515625" style="42" customWidth="1"/>
    <col min="3650" max="3653" width="16.28515625" style="42" customWidth="1"/>
    <col min="3654" max="3654" width="3.28515625" style="42" customWidth="1"/>
    <col min="3655" max="3658" width="16.28515625" style="42" customWidth="1"/>
    <col min="3659" max="3659" width="3.28515625" style="42" customWidth="1"/>
    <col min="3660" max="3663" width="16.28515625" style="42" customWidth="1"/>
    <col min="3664" max="3664" width="7" style="42" customWidth="1"/>
    <col min="3665" max="3668" width="16.28515625" style="42" customWidth="1"/>
    <col min="3669" max="3669" width="7" style="42" customWidth="1"/>
    <col min="3670" max="3673" width="16.28515625" style="42" customWidth="1"/>
    <col min="3674" max="3674" width="7" style="42" customWidth="1"/>
    <col min="3675" max="3678" width="16.28515625" style="42" customWidth="1"/>
    <col min="3679" max="3679" width="7" style="42" customWidth="1"/>
    <col min="3680" max="3683" width="16.28515625" style="42" customWidth="1"/>
    <col min="3684" max="3684" width="7" style="42" customWidth="1"/>
    <col min="3685" max="3688" width="16.28515625" style="42" customWidth="1"/>
    <col min="3689" max="3689" width="2.5703125" style="42" customWidth="1"/>
    <col min="3690" max="3693" width="16.28515625" style="42" customWidth="1"/>
    <col min="3694" max="3893" width="9.140625" style="42"/>
    <col min="3894" max="3894" width="3.5703125" style="42" customWidth="1"/>
    <col min="3895" max="3895" width="43.28515625" style="42" customWidth="1"/>
    <col min="3896" max="3899" width="16.28515625" style="42" customWidth="1"/>
    <col min="3900" max="3900" width="3.28515625" style="42" customWidth="1"/>
    <col min="3901" max="3904" width="16.28515625" style="42" customWidth="1"/>
    <col min="3905" max="3905" width="3.28515625" style="42" customWidth="1"/>
    <col min="3906" max="3909" width="16.28515625" style="42" customWidth="1"/>
    <col min="3910" max="3910" width="3.28515625" style="42" customWidth="1"/>
    <col min="3911" max="3914" width="16.28515625" style="42" customWidth="1"/>
    <col min="3915" max="3915" width="3.28515625" style="42" customWidth="1"/>
    <col min="3916" max="3919" width="16.28515625" style="42" customWidth="1"/>
    <col min="3920" max="3920" width="7" style="42" customWidth="1"/>
    <col min="3921" max="3924" width="16.28515625" style="42" customWidth="1"/>
    <col min="3925" max="3925" width="7" style="42" customWidth="1"/>
    <col min="3926" max="3929" width="16.28515625" style="42" customWidth="1"/>
    <col min="3930" max="3930" width="7" style="42" customWidth="1"/>
    <col min="3931" max="3934" width="16.28515625" style="42" customWidth="1"/>
    <col min="3935" max="3935" width="7" style="42" customWidth="1"/>
    <col min="3936" max="3939" width="16.28515625" style="42" customWidth="1"/>
    <col min="3940" max="3940" width="7" style="42" customWidth="1"/>
    <col min="3941" max="3944" width="16.28515625" style="42" customWidth="1"/>
    <col min="3945" max="3945" width="2.5703125" style="42" customWidth="1"/>
    <col min="3946" max="3949" width="16.28515625" style="42" customWidth="1"/>
    <col min="3950" max="4149" width="9.140625" style="42"/>
    <col min="4150" max="4150" width="3.5703125" style="42" customWidth="1"/>
    <col min="4151" max="4151" width="43.28515625" style="42" customWidth="1"/>
    <col min="4152" max="4155" width="16.28515625" style="42" customWidth="1"/>
    <col min="4156" max="4156" width="3.28515625" style="42" customWidth="1"/>
    <col min="4157" max="4160" width="16.28515625" style="42" customWidth="1"/>
    <col min="4161" max="4161" width="3.28515625" style="42" customWidth="1"/>
    <col min="4162" max="4165" width="16.28515625" style="42" customWidth="1"/>
    <col min="4166" max="4166" width="3.28515625" style="42" customWidth="1"/>
    <col min="4167" max="4170" width="16.28515625" style="42" customWidth="1"/>
    <col min="4171" max="4171" width="3.28515625" style="42" customWidth="1"/>
    <col min="4172" max="4175" width="16.28515625" style="42" customWidth="1"/>
    <col min="4176" max="4176" width="7" style="42" customWidth="1"/>
    <col min="4177" max="4180" width="16.28515625" style="42" customWidth="1"/>
    <col min="4181" max="4181" width="7" style="42" customWidth="1"/>
    <col min="4182" max="4185" width="16.28515625" style="42" customWidth="1"/>
    <col min="4186" max="4186" width="7" style="42" customWidth="1"/>
    <col min="4187" max="4190" width="16.28515625" style="42" customWidth="1"/>
    <col min="4191" max="4191" width="7" style="42" customWidth="1"/>
    <col min="4192" max="4195" width="16.28515625" style="42" customWidth="1"/>
    <col min="4196" max="4196" width="7" style="42" customWidth="1"/>
    <col min="4197" max="4200" width="16.28515625" style="42" customWidth="1"/>
    <col min="4201" max="4201" width="2.5703125" style="42" customWidth="1"/>
    <col min="4202" max="4205" width="16.28515625" style="42" customWidth="1"/>
    <col min="4206" max="4405" width="9.140625" style="42"/>
    <col min="4406" max="4406" width="3.5703125" style="42" customWidth="1"/>
    <col min="4407" max="4407" width="43.28515625" style="42" customWidth="1"/>
    <col min="4408" max="4411" width="16.28515625" style="42" customWidth="1"/>
    <col min="4412" max="4412" width="3.28515625" style="42" customWidth="1"/>
    <col min="4413" max="4416" width="16.28515625" style="42" customWidth="1"/>
    <col min="4417" max="4417" width="3.28515625" style="42" customWidth="1"/>
    <col min="4418" max="4421" width="16.28515625" style="42" customWidth="1"/>
    <col min="4422" max="4422" width="3.28515625" style="42" customWidth="1"/>
    <col min="4423" max="4426" width="16.28515625" style="42" customWidth="1"/>
    <col min="4427" max="4427" width="3.28515625" style="42" customWidth="1"/>
    <col min="4428" max="4431" width="16.28515625" style="42" customWidth="1"/>
    <col min="4432" max="4432" width="7" style="42" customWidth="1"/>
    <col min="4433" max="4436" width="16.28515625" style="42" customWidth="1"/>
    <col min="4437" max="4437" width="7" style="42" customWidth="1"/>
    <col min="4438" max="4441" width="16.28515625" style="42" customWidth="1"/>
    <col min="4442" max="4442" width="7" style="42" customWidth="1"/>
    <col min="4443" max="4446" width="16.28515625" style="42" customWidth="1"/>
    <col min="4447" max="4447" width="7" style="42" customWidth="1"/>
    <col min="4448" max="4451" width="16.28515625" style="42" customWidth="1"/>
    <col min="4452" max="4452" width="7" style="42" customWidth="1"/>
    <col min="4453" max="4456" width="16.28515625" style="42" customWidth="1"/>
    <col min="4457" max="4457" width="2.5703125" style="42" customWidth="1"/>
    <col min="4458" max="4461" width="16.28515625" style="42" customWidth="1"/>
    <col min="4462" max="4661" width="9.140625" style="42"/>
    <col min="4662" max="4662" width="3.5703125" style="42" customWidth="1"/>
    <col min="4663" max="4663" width="43.28515625" style="42" customWidth="1"/>
    <col min="4664" max="4667" width="16.28515625" style="42" customWidth="1"/>
    <col min="4668" max="4668" width="3.28515625" style="42" customWidth="1"/>
    <col min="4669" max="4672" width="16.28515625" style="42" customWidth="1"/>
    <col min="4673" max="4673" width="3.28515625" style="42" customWidth="1"/>
    <col min="4674" max="4677" width="16.28515625" style="42" customWidth="1"/>
    <col min="4678" max="4678" width="3.28515625" style="42" customWidth="1"/>
    <col min="4679" max="4682" width="16.28515625" style="42" customWidth="1"/>
    <col min="4683" max="4683" width="3.28515625" style="42" customWidth="1"/>
    <col min="4684" max="4687" width="16.28515625" style="42" customWidth="1"/>
    <col min="4688" max="4688" width="7" style="42" customWidth="1"/>
    <col min="4689" max="4692" width="16.28515625" style="42" customWidth="1"/>
    <col min="4693" max="4693" width="7" style="42" customWidth="1"/>
    <col min="4694" max="4697" width="16.28515625" style="42" customWidth="1"/>
    <col min="4698" max="4698" width="7" style="42" customWidth="1"/>
    <col min="4699" max="4702" width="16.28515625" style="42" customWidth="1"/>
    <col min="4703" max="4703" width="7" style="42" customWidth="1"/>
    <col min="4704" max="4707" width="16.28515625" style="42" customWidth="1"/>
    <col min="4708" max="4708" width="7" style="42" customWidth="1"/>
    <col min="4709" max="4712" width="16.28515625" style="42" customWidth="1"/>
    <col min="4713" max="4713" width="2.5703125" style="42" customWidth="1"/>
    <col min="4714" max="4717" width="16.28515625" style="42" customWidth="1"/>
    <col min="4718" max="4917" width="9.140625" style="42"/>
    <col min="4918" max="4918" width="3.5703125" style="42" customWidth="1"/>
    <col min="4919" max="4919" width="43.28515625" style="42" customWidth="1"/>
    <col min="4920" max="4923" width="16.28515625" style="42" customWidth="1"/>
    <col min="4924" max="4924" width="3.28515625" style="42" customWidth="1"/>
    <col min="4925" max="4928" width="16.28515625" style="42" customWidth="1"/>
    <col min="4929" max="4929" width="3.28515625" style="42" customWidth="1"/>
    <col min="4930" max="4933" width="16.28515625" style="42" customWidth="1"/>
    <col min="4934" max="4934" width="3.28515625" style="42" customWidth="1"/>
    <col min="4935" max="4938" width="16.28515625" style="42" customWidth="1"/>
    <col min="4939" max="4939" width="3.28515625" style="42" customWidth="1"/>
    <col min="4940" max="4943" width="16.28515625" style="42" customWidth="1"/>
    <col min="4944" max="4944" width="7" style="42" customWidth="1"/>
    <col min="4945" max="4948" width="16.28515625" style="42" customWidth="1"/>
    <col min="4949" max="4949" width="7" style="42" customWidth="1"/>
    <col min="4950" max="4953" width="16.28515625" style="42" customWidth="1"/>
    <col min="4954" max="4954" width="7" style="42" customWidth="1"/>
    <col min="4955" max="4958" width="16.28515625" style="42" customWidth="1"/>
    <col min="4959" max="4959" width="7" style="42" customWidth="1"/>
    <col min="4960" max="4963" width="16.28515625" style="42" customWidth="1"/>
    <col min="4964" max="4964" width="7" style="42" customWidth="1"/>
    <col min="4965" max="4968" width="16.28515625" style="42" customWidth="1"/>
    <col min="4969" max="4969" width="2.5703125" style="42" customWidth="1"/>
    <col min="4970" max="4973" width="16.28515625" style="42" customWidth="1"/>
    <col min="4974" max="5173" width="9.140625" style="42"/>
    <col min="5174" max="5174" width="3.5703125" style="42" customWidth="1"/>
    <col min="5175" max="5175" width="43.28515625" style="42" customWidth="1"/>
    <col min="5176" max="5179" width="16.28515625" style="42" customWidth="1"/>
    <col min="5180" max="5180" width="3.28515625" style="42" customWidth="1"/>
    <col min="5181" max="5184" width="16.28515625" style="42" customWidth="1"/>
    <col min="5185" max="5185" width="3.28515625" style="42" customWidth="1"/>
    <col min="5186" max="5189" width="16.28515625" style="42" customWidth="1"/>
    <col min="5190" max="5190" width="3.28515625" style="42" customWidth="1"/>
    <col min="5191" max="5194" width="16.28515625" style="42" customWidth="1"/>
    <col min="5195" max="5195" width="3.28515625" style="42" customWidth="1"/>
    <col min="5196" max="5199" width="16.28515625" style="42" customWidth="1"/>
    <col min="5200" max="5200" width="7" style="42" customWidth="1"/>
    <col min="5201" max="5204" width="16.28515625" style="42" customWidth="1"/>
    <col min="5205" max="5205" width="7" style="42" customWidth="1"/>
    <col min="5206" max="5209" width="16.28515625" style="42" customWidth="1"/>
    <col min="5210" max="5210" width="7" style="42" customWidth="1"/>
    <col min="5211" max="5214" width="16.28515625" style="42" customWidth="1"/>
    <col min="5215" max="5215" width="7" style="42" customWidth="1"/>
    <col min="5216" max="5219" width="16.28515625" style="42" customWidth="1"/>
    <col min="5220" max="5220" width="7" style="42" customWidth="1"/>
    <col min="5221" max="5224" width="16.28515625" style="42" customWidth="1"/>
    <col min="5225" max="5225" width="2.5703125" style="42" customWidth="1"/>
    <col min="5226" max="5229" width="16.28515625" style="42" customWidth="1"/>
    <col min="5230" max="5429" width="9.140625" style="42"/>
    <col min="5430" max="5430" width="3.5703125" style="42" customWidth="1"/>
    <col min="5431" max="5431" width="43.28515625" style="42" customWidth="1"/>
    <col min="5432" max="5435" width="16.28515625" style="42" customWidth="1"/>
    <col min="5436" max="5436" width="3.28515625" style="42" customWidth="1"/>
    <col min="5437" max="5440" width="16.28515625" style="42" customWidth="1"/>
    <col min="5441" max="5441" width="3.28515625" style="42" customWidth="1"/>
    <col min="5442" max="5445" width="16.28515625" style="42" customWidth="1"/>
    <col min="5446" max="5446" width="3.28515625" style="42" customWidth="1"/>
    <col min="5447" max="5450" width="16.28515625" style="42" customWidth="1"/>
    <col min="5451" max="5451" width="3.28515625" style="42" customWidth="1"/>
    <col min="5452" max="5455" width="16.28515625" style="42" customWidth="1"/>
    <col min="5456" max="5456" width="7" style="42" customWidth="1"/>
    <col min="5457" max="5460" width="16.28515625" style="42" customWidth="1"/>
    <col min="5461" max="5461" width="7" style="42" customWidth="1"/>
    <col min="5462" max="5465" width="16.28515625" style="42" customWidth="1"/>
    <col min="5466" max="5466" width="7" style="42" customWidth="1"/>
    <col min="5467" max="5470" width="16.28515625" style="42" customWidth="1"/>
    <col min="5471" max="5471" width="7" style="42" customWidth="1"/>
    <col min="5472" max="5475" width="16.28515625" style="42" customWidth="1"/>
    <col min="5476" max="5476" width="7" style="42" customWidth="1"/>
    <col min="5477" max="5480" width="16.28515625" style="42" customWidth="1"/>
    <col min="5481" max="5481" width="2.5703125" style="42" customWidth="1"/>
    <col min="5482" max="5485" width="16.28515625" style="42" customWidth="1"/>
    <col min="5486" max="5685" width="9.140625" style="42"/>
    <col min="5686" max="5686" width="3.5703125" style="42" customWidth="1"/>
    <col min="5687" max="5687" width="43.28515625" style="42" customWidth="1"/>
    <col min="5688" max="5691" width="16.28515625" style="42" customWidth="1"/>
    <col min="5692" max="5692" width="3.28515625" style="42" customWidth="1"/>
    <col min="5693" max="5696" width="16.28515625" style="42" customWidth="1"/>
    <col min="5697" max="5697" width="3.28515625" style="42" customWidth="1"/>
    <col min="5698" max="5701" width="16.28515625" style="42" customWidth="1"/>
    <col min="5702" max="5702" width="3.28515625" style="42" customWidth="1"/>
    <col min="5703" max="5706" width="16.28515625" style="42" customWidth="1"/>
    <col min="5707" max="5707" width="3.28515625" style="42" customWidth="1"/>
    <col min="5708" max="5711" width="16.28515625" style="42" customWidth="1"/>
    <col min="5712" max="5712" width="7" style="42" customWidth="1"/>
    <col min="5713" max="5716" width="16.28515625" style="42" customWidth="1"/>
    <col min="5717" max="5717" width="7" style="42" customWidth="1"/>
    <col min="5718" max="5721" width="16.28515625" style="42" customWidth="1"/>
    <col min="5722" max="5722" width="7" style="42" customWidth="1"/>
    <col min="5723" max="5726" width="16.28515625" style="42" customWidth="1"/>
    <col min="5727" max="5727" width="7" style="42" customWidth="1"/>
    <col min="5728" max="5731" width="16.28515625" style="42" customWidth="1"/>
    <col min="5732" max="5732" width="7" style="42" customWidth="1"/>
    <col min="5733" max="5736" width="16.28515625" style="42" customWidth="1"/>
    <col min="5737" max="5737" width="2.5703125" style="42" customWidth="1"/>
    <col min="5738" max="5741" width="16.28515625" style="42" customWidth="1"/>
    <col min="5742" max="5941" width="9.140625" style="42"/>
    <col min="5942" max="5942" width="3.5703125" style="42" customWidth="1"/>
    <col min="5943" max="5943" width="43.28515625" style="42" customWidth="1"/>
    <col min="5944" max="5947" width="16.28515625" style="42" customWidth="1"/>
    <col min="5948" max="5948" width="3.28515625" style="42" customWidth="1"/>
    <col min="5949" max="5952" width="16.28515625" style="42" customWidth="1"/>
    <col min="5953" max="5953" width="3.28515625" style="42" customWidth="1"/>
    <col min="5954" max="5957" width="16.28515625" style="42" customWidth="1"/>
    <col min="5958" max="5958" width="3.28515625" style="42" customWidth="1"/>
    <col min="5959" max="5962" width="16.28515625" style="42" customWidth="1"/>
    <col min="5963" max="5963" width="3.28515625" style="42" customWidth="1"/>
    <col min="5964" max="5967" width="16.28515625" style="42" customWidth="1"/>
    <col min="5968" max="5968" width="7" style="42" customWidth="1"/>
    <col min="5969" max="5972" width="16.28515625" style="42" customWidth="1"/>
    <col min="5973" max="5973" width="7" style="42" customWidth="1"/>
    <col min="5974" max="5977" width="16.28515625" style="42" customWidth="1"/>
    <col min="5978" max="5978" width="7" style="42" customWidth="1"/>
    <col min="5979" max="5982" width="16.28515625" style="42" customWidth="1"/>
    <col min="5983" max="5983" width="7" style="42" customWidth="1"/>
    <col min="5984" max="5987" width="16.28515625" style="42" customWidth="1"/>
    <col min="5988" max="5988" width="7" style="42" customWidth="1"/>
    <col min="5989" max="5992" width="16.28515625" style="42" customWidth="1"/>
    <col min="5993" max="5993" width="2.5703125" style="42" customWidth="1"/>
    <col min="5994" max="5997" width="16.28515625" style="42" customWidth="1"/>
    <col min="5998" max="6197" width="9.140625" style="42"/>
    <col min="6198" max="6198" width="3.5703125" style="42" customWidth="1"/>
    <col min="6199" max="6199" width="43.28515625" style="42" customWidth="1"/>
    <col min="6200" max="6203" width="16.28515625" style="42" customWidth="1"/>
    <col min="6204" max="6204" width="3.28515625" style="42" customWidth="1"/>
    <col min="6205" max="6208" width="16.28515625" style="42" customWidth="1"/>
    <col min="6209" max="6209" width="3.28515625" style="42" customWidth="1"/>
    <col min="6210" max="6213" width="16.28515625" style="42" customWidth="1"/>
    <col min="6214" max="6214" width="3.28515625" style="42" customWidth="1"/>
    <col min="6215" max="6218" width="16.28515625" style="42" customWidth="1"/>
    <col min="6219" max="6219" width="3.28515625" style="42" customWidth="1"/>
    <col min="6220" max="6223" width="16.28515625" style="42" customWidth="1"/>
    <col min="6224" max="6224" width="7" style="42" customWidth="1"/>
    <col min="6225" max="6228" width="16.28515625" style="42" customWidth="1"/>
    <col min="6229" max="6229" width="7" style="42" customWidth="1"/>
    <col min="6230" max="6233" width="16.28515625" style="42" customWidth="1"/>
    <col min="6234" max="6234" width="7" style="42" customWidth="1"/>
    <col min="6235" max="6238" width="16.28515625" style="42" customWidth="1"/>
    <col min="6239" max="6239" width="7" style="42" customWidth="1"/>
    <col min="6240" max="6243" width="16.28515625" style="42" customWidth="1"/>
    <col min="6244" max="6244" width="7" style="42" customWidth="1"/>
    <col min="6245" max="6248" width="16.28515625" style="42" customWidth="1"/>
    <col min="6249" max="6249" width="2.5703125" style="42" customWidth="1"/>
    <col min="6250" max="6253" width="16.28515625" style="42" customWidth="1"/>
    <col min="6254" max="6453" width="9.140625" style="42"/>
    <col min="6454" max="6454" width="3.5703125" style="42" customWidth="1"/>
    <col min="6455" max="6455" width="43.28515625" style="42" customWidth="1"/>
    <col min="6456" max="6459" width="16.28515625" style="42" customWidth="1"/>
    <col min="6460" max="6460" width="3.28515625" style="42" customWidth="1"/>
    <col min="6461" max="6464" width="16.28515625" style="42" customWidth="1"/>
    <col min="6465" max="6465" width="3.28515625" style="42" customWidth="1"/>
    <col min="6466" max="6469" width="16.28515625" style="42" customWidth="1"/>
    <col min="6470" max="6470" width="3.28515625" style="42" customWidth="1"/>
    <col min="6471" max="6474" width="16.28515625" style="42" customWidth="1"/>
    <col min="6475" max="6475" width="3.28515625" style="42" customWidth="1"/>
    <col min="6476" max="6479" width="16.28515625" style="42" customWidth="1"/>
    <col min="6480" max="6480" width="7" style="42" customWidth="1"/>
    <col min="6481" max="6484" width="16.28515625" style="42" customWidth="1"/>
    <col min="6485" max="6485" width="7" style="42" customWidth="1"/>
    <col min="6486" max="6489" width="16.28515625" style="42" customWidth="1"/>
    <col min="6490" max="6490" width="7" style="42" customWidth="1"/>
    <col min="6491" max="6494" width="16.28515625" style="42" customWidth="1"/>
    <col min="6495" max="6495" width="7" style="42" customWidth="1"/>
    <col min="6496" max="6499" width="16.28515625" style="42" customWidth="1"/>
    <col min="6500" max="6500" width="7" style="42" customWidth="1"/>
    <col min="6501" max="6504" width="16.28515625" style="42" customWidth="1"/>
    <col min="6505" max="6505" width="2.5703125" style="42" customWidth="1"/>
    <col min="6506" max="6509" width="16.28515625" style="42" customWidth="1"/>
    <col min="6510" max="6709" width="9.140625" style="42"/>
    <col min="6710" max="6710" width="3.5703125" style="42" customWidth="1"/>
    <col min="6711" max="6711" width="43.28515625" style="42" customWidth="1"/>
    <col min="6712" max="6715" width="16.28515625" style="42" customWidth="1"/>
    <col min="6716" max="6716" width="3.28515625" style="42" customWidth="1"/>
    <col min="6717" max="6720" width="16.28515625" style="42" customWidth="1"/>
    <col min="6721" max="6721" width="3.28515625" style="42" customWidth="1"/>
    <col min="6722" max="6725" width="16.28515625" style="42" customWidth="1"/>
    <col min="6726" max="6726" width="3.28515625" style="42" customWidth="1"/>
    <col min="6727" max="6730" width="16.28515625" style="42" customWidth="1"/>
    <col min="6731" max="6731" width="3.28515625" style="42" customWidth="1"/>
    <col min="6732" max="6735" width="16.28515625" style="42" customWidth="1"/>
    <col min="6736" max="6736" width="7" style="42" customWidth="1"/>
    <col min="6737" max="6740" width="16.28515625" style="42" customWidth="1"/>
    <col min="6741" max="6741" width="7" style="42" customWidth="1"/>
    <col min="6742" max="6745" width="16.28515625" style="42" customWidth="1"/>
    <col min="6746" max="6746" width="7" style="42" customWidth="1"/>
    <col min="6747" max="6750" width="16.28515625" style="42" customWidth="1"/>
    <col min="6751" max="6751" width="7" style="42" customWidth="1"/>
    <col min="6752" max="6755" width="16.28515625" style="42" customWidth="1"/>
    <col min="6756" max="6756" width="7" style="42" customWidth="1"/>
    <col min="6757" max="6760" width="16.28515625" style="42" customWidth="1"/>
    <col min="6761" max="6761" width="2.5703125" style="42" customWidth="1"/>
    <col min="6762" max="6765" width="16.28515625" style="42" customWidth="1"/>
    <col min="6766" max="6965" width="9.140625" style="42"/>
    <col min="6966" max="6966" width="3.5703125" style="42" customWidth="1"/>
    <col min="6967" max="6967" width="43.28515625" style="42" customWidth="1"/>
    <col min="6968" max="6971" width="16.28515625" style="42" customWidth="1"/>
    <col min="6972" max="6972" width="3.28515625" style="42" customWidth="1"/>
    <col min="6973" max="6976" width="16.28515625" style="42" customWidth="1"/>
    <col min="6977" max="6977" width="3.28515625" style="42" customWidth="1"/>
    <col min="6978" max="6981" width="16.28515625" style="42" customWidth="1"/>
    <col min="6982" max="6982" width="3.28515625" style="42" customWidth="1"/>
    <col min="6983" max="6986" width="16.28515625" style="42" customWidth="1"/>
    <col min="6987" max="6987" width="3.28515625" style="42" customWidth="1"/>
    <col min="6988" max="6991" width="16.28515625" style="42" customWidth="1"/>
    <col min="6992" max="6992" width="7" style="42" customWidth="1"/>
    <col min="6993" max="6996" width="16.28515625" style="42" customWidth="1"/>
    <col min="6997" max="6997" width="7" style="42" customWidth="1"/>
    <col min="6998" max="7001" width="16.28515625" style="42" customWidth="1"/>
    <col min="7002" max="7002" width="7" style="42" customWidth="1"/>
    <col min="7003" max="7006" width="16.28515625" style="42" customWidth="1"/>
    <col min="7007" max="7007" width="7" style="42" customWidth="1"/>
    <col min="7008" max="7011" width="16.28515625" style="42" customWidth="1"/>
    <col min="7012" max="7012" width="7" style="42" customWidth="1"/>
    <col min="7013" max="7016" width="16.28515625" style="42" customWidth="1"/>
    <col min="7017" max="7017" width="2.5703125" style="42" customWidth="1"/>
    <col min="7018" max="7021" width="16.28515625" style="42" customWidth="1"/>
    <col min="7022" max="7221" width="9.140625" style="42"/>
    <col min="7222" max="7222" width="3.5703125" style="42" customWidth="1"/>
    <col min="7223" max="7223" width="43.28515625" style="42" customWidth="1"/>
    <col min="7224" max="7227" width="16.28515625" style="42" customWidth="1"/>
    <col min="7228" max="7228" width="3.28515625" style="42" customWidth="1"/>
    <col min="7229" max="7232" width="16.28515625" style="42" customWidth="1"/>
    <col min="7233" max="7233" width="3.28515625" style="42" customWidth="1"/>
    <col min="7234" max="7237" width="16.28515625" style="42" customWidth="1"/>
    <col min="7238" max="7238" width="3.28515625" style="42" customWidth="1"/>
    <col min="7239" max="7242" width="16.28515625" style="42" customWidth="1"/>
    <col min="7243" max="7243" width="3.28515625" style="42" customWidth="1"/>
    <col min="7244" max="7247" width="16.28515625" style="42" customWidth="1"/>
    <col min="7248" max="7248" width="7" style="42" customWidth="1"/>
    <col min="7249" max="7252" width="16.28515625" style="42" customWidth="1"/>
    <col min="7253" max="7253" width="7" style="42" customWidth="1"/>
    <col min="7254" max="7257" width="16.28515625" style="42" customWidth="1"/>
    <col min="7258" max="7258" width="7" style="42" customWidth="1"/>
    <col min="7259" max="7262" width="16.28515625" style="42" customWidth="1"/>
    <col min="7263" max="7263" width="7" style="42" customWidth="1"/>
    <col min="7264" max="7267" width="16.28515625" style="42" customWidth="1"/>
    <col min="7268" max="7268" width="7" style="42" customWidth="1"/>
    <col min="7269" max="7272" width="16.28515625" style="42" customWidth="1"/>
    <col min="7273" max="7273" width="2.5703125" style="42" customWidth="1"/>
    <col min="7274" max="7277" width="16.28515625" style="42" customWidth="1"/>
    <col min="7278" max="7477" width="9.140625" style="42"/>
    <col min="7478" max="7478" width="3.5703125" style="42" customWidth="1"/>
    <col min="7479" max="7479" width="43.28515625" style="42" customWidth="1"/>
    <col min="7480" max="7483" width="16.28515625" style="42" customWidth="1"/>
    <col min="7484" max="7484" width="3.28515625" style="42" customWidth="1"/>
    <col min="7485" max="7488" width="16.28515625" style="42" customWidth="1"/>
    <col min="7489" max="7489" width="3.28515625" style="42" customWidth="1"/>
    <col min="7490" max="7493" width="16.28515625" style="42" customWidth="1"/>
    <col min="7494" max="7494" width="3.28515625" style="42" customWidth="1"/>
    <col min="7495" max="7498" width="16.28515625" style="42" customWidth="1"/>
    <col min="7499" max="7499" width="3.28515625" style="42" customWidth="1"/>
    <col min="7500" max="7503" width="16.28515625" style="42" customWidth="1"/>
    <col min="7504" max="7504" width="7" style="42" customWidth="1"/>
    <col min="7505" max="7508" width="16.28515625" style="42" customWidth="1"/>
    <col min="7509" max="7509" width="7" style="42" customWidth="1"/>
    <col min="7510" max="7513" width="16.28515625" style="42" customWidth="1"/>
    <col min="7514" max="7514" width="7" style="42" customWidth="1"/>
    <col min="7515" max="7518" width="16.28515625" style="42" customWidth="1"/>
    <col min="7519" max="7519" width="7" style="42" customWidth="1"/>
    <col min="7520" max="7523" width="16.28515625" style="42" customWidth="1"/>
    <col min="7524" max="7524" width="7" style="42" customWidth="1"/>
    <col min="7525" max="7528" width="16.28515625" style="42" customWidth="1"/>
    <col min="7529" max="7529" width="2.5703125" style="42" customWidth="1"/>
    <col min="7530" max="7533" width="16.28515625" style="42" customWidth="1"/>
    <col min="7534" max="7733" width="9.140625" style="42"/>
    <col min="7734" max="7734" width="3.5703125" style="42" customWidth="1"/>
    <col min="7735" max="7735" width="43.28515625" style="42" customWidth="1"/>
    <col min="7736" max="7739" width="16.28515625" style="42" customWidth="1"/>
    <col min="7740" max="7740" width="3.28515625" style="42" customWidth="1"/>
    <col min="7741" max="7744" width="16.28515625" style="42" customWidth="1"/>
    <col min="7745" max="7745" width="3.28515625" style="42" customWidth="1"/>
    <col min="7746" max="7749" width="16.28515625" style="42" customWidth="1"/>
    <col min="7750" max="7750" width="3.28515625" style="42" customWidth="1"/>
    <col min="7751" max="7754" width="16.28515625" style="42" customWidth="1"/>
    <col min="7755" max="7755" width="3.28515625" style="42" customWidth="1"/>
    <col min="7756" max="7759" width="16.28515625" style="42" customWidth="1"/>
    <col min="7760" max="7760" width="7" style="42" customWidth="1"/>
    <col min="7761" max="7764" width="16.28515625" style="42" customWidth="1"/>
    <col min="7765" max="7765" width="7" style="42" customWidth="1"/>
    <col min="7766" max="7769" width="16.28515625" style="42" customWidth="1"/>
    <col min="7770" max="7770" width="7" style="42" customWidth="1"/>
    <col min="7771" max="7774" width="16.28515625" style="42" customWidth="1"/>
    <col min="7775" max="7775" width="7" style="42" customWidth="1"/>
    <col min="7776" max="7779" width="16.28515625" style="42" customWidth="1"/>
    <col min="7780" max="7780" width="7" style="42" customWidth="1"/>
    <col min="7781" max="7784" width="16.28515625" style="42" customWidth="1"/>
    <col min="7785" max="7785" width="2.5703125" style="42" customWidth="1"/>
    <col min="7786" max="7789" width="16.28515625" style="42" customWidth="1"/>
    <col min="7790" max="7989" width="9.140625" style="42"/>
    <col min="7990" max="7990" width="3.5703125" style="42" customWidth="1"/>
    <col min="7991" max="7991" width="43.28515625" style="42" customWidth="1"/>
    <col min="7992" max="7995" width="16.28515625" style="42" customWidth="1"/>
    <col min="7996" max="7996" width="3.28515625" style="42" customWidth="1"/>
    <col min="7997" max="8000" width="16.28515625" style="42" customWidth="1"/>
    <col min="8001" max="8001" width="3.28515625" style="42" customWidth="1"/>
    <col min="8002" max="8005" width="16.28515625" style="42" customWidth="1"/>
    <col min="8006" max="8006" width="3.28515625" style="42" customWidth="1"/>
    <col min="8007" max="8010" width="16.28515625" style="42" customWidth="1"/>
    <col min="8011" max="8011" width="3.28515625" style="42" customWidth="1"/>
    <col min="8012" max="8015" width="16.28515625" style="42" customWidth="1"/>
    <col min="8016" max="8016" width="7" style="42" customWidth="1"/>
    <col min="8017" max="8020" width="16.28515625" style="42" customWidth="1"/>
    <col min="8021" max="8021" width="7" style="42" customWidth="1"/>
    <col min="8022" max="8025" width="16.28515625" style="42" customWidth="1"/>
    <col min="8026" max="8026" width="7" style="42" customWidth="1"/>
    <col min="8027" max="8030" width="16.28515625" style="42" customWidth="1"/>
    <col min="8031" max="8031" width="7" style="42" customWidth="1"/>
    <col min="8032" max="8035" width="16.28515625" style="42" customWidth="1"/>
    <col min="8036" max="8036" width="7" style="42" customWidth="1"/>
    <col min="8037" max="8040" width="16.28515625" style="42" customWidth="1"/>
    <col min="8041" max="8041" width="2.5703125" style="42" customWidth="1"/>
    <col min="8042" max="8045" width="16.28515625" style="42" customWidth="1"/>
    <col min="8046" max="8245" width="9.140625" style="42"/>
    <col min="8246" max="8246" width="3.5703125" style="42" customWidth="1"/>
    <col min="8247" max="8247" width="43.28515625" style="42" customWidth="1"/>
    <col min="8248" max="8251" width="16.28515625" style="42" customWidth="1"/>
    <col min="8252" max="8252" width="3.28515625" style="42" customWidth="1"/>
    <col min="8253" max="8256" width="16.28515625" style="42" customWidth="1"/>
    <col min="8257" max="8257" width="3.28515625" style="42" customWidth="1"/>
    <col min="8258" max="8261" width="16.28515625" style="42" customWidth="1"/>
    <col min="8262" max="8262" width="3.28515625" style="42" customWidth="1"/>
    <col min="8263" max="8266" width="16.28515625" style="42" customWidth="1"/>
    <col min="8267" max="8267" width="3.28515625" style="42" customWidth="1"/>
    <col min="8268" max="8271" width="16.28515625" style="42" customWidth="1"/>
    <col min="8272" max="8272" width="7" style="42" customWidth="1"/>
    <col min="8273" max="8276" width="16.28515625" style="42" customWidth="1"/>
    <col min="8277" max="8277" width="7" style="42" customWidth="1"/>
    <col min="8278" max="8281" width="16.28515625" style="42" customWidth="1"/>
    <col min="8282" max="8282" width="7" style="42" customWidth="1"/>
    <col min="8283" max="8286" width="16.28515625" style="42" customWidth="1"/>
    <col min="8287" max="8287" width="7" style="42" customWidth="1"/>
    <col min="8288" max="8291" width="16.28515625" style="42" customWidth="1"/>
    <col min="8292" max="8292" width="7" style="42" customWidth="1"/>
    <col min="8293" max="8296" width="16.28515625" style="42" customWidth="1"/>
    <col min="8297" max="8297" width="2.5703125" style="42" customWidth="1"/>
    <col min="8298" max="8301" width="16.28515625" style="42" customWidth="1"/>
    <col min="8302" max="8501" width="9.140625" style="42"/>
    <col min="8502" max="8502" width="3.5703125" style="42" customWidth="1"/>
    <col min="8503" max="8503" width="43.28515625" style="42" customWidth="1"/>
    <col min="8504" max="8507" width="16.28515625" style="42" customWidth="1"/>
    <col min="8508" max="8508" width="3.28515625" style="42" customWidth="1"/>
    <col min="8509" max="8512" width="16.28515625" style="42" customWidth="1"/>
    <col min="8513" max="8513" width="3.28515625" style="42" customWidth="1"/>
    <col min="8514" max="8517" width="16.28515625" style="42" customWidth="1"/>
    <col min="8518" max="8518" width="3.28515625" style="42" customWidth="1"/>
    <col min="8519" max="8522" width="16.28515625" style="42" customWidth="1"/>
    <col min="8523" max="8523" width="3.28515625" style="42" customWidth="1"/>
    <col min="8524" max="8527" width="16.28515625" style="42" customWidth="1"/>
    <col min="8528" max="8528" width="7" style="42" customWidth="1"/>
    <col min="8529" max="8532" width="16.28515625" style="42" customWidth="1"/>
    <col min="8533" max="8533" width="7" style="42" customWidth="1"/>
    <col min="8534" max="8537" width="16.28515625" style="42" customWidth="1"/>
    <col min="8538" max="8538" width="7" style="42" customWidth="1"/>
    <col min="8539" max="8542" width="16.28515625" style="42" customWidth="1"/>
    <col min="8543" max="8543" width="7" style="42" customWidth="1"/>
    <col min="8544" max="8547" width="16.28515625" style="42" customWidth="1"/>
    <col min="8548" max="8548" width="7" style="42" customWidth="1"/>
    <col min="8549" max="8552" width="16.28515625" style="42" customWidth="1"/>
    <col min="8553" max="8553" width="2.5703125" style="42" customWidth="1"/>
    <col min="8554" max="8557" width="16.28515625" style="42" customWidth="1"/>
    <col min="8558" max="8757" width="9.140625" style="42"/>
    <col min="8758" max="8758" width="3.5703125" style="42" customWidth="1"/>
    <col min="8759" max="8759" width="43.28515625" style="42" customWidth="1"/>
    <col min="8760" max="8763" width="16.28515625" style="42" customWidth="1"/>
    <col min="8764" max="8764" width="3.28515625" style="42" customWidth="1"/>
    <col min="8765" max="8768" width="16.28515625" style="42" customWidth="1"/>
    <col min="8769" max="8769" width="3.28515625" style="42" customWidth="1"/>
    <col min="8770" max="8773" width="16.28515625" style="42" customWidth="1"/>
    <col min="8774" max="8774" width="3.28515625" style="42" customWidth="1"/>
    <col min="8775" max="8778" width="16.28515625" style="42" customWidth="1"/>
    <col min="8779" max="8779" width="3.28515625" style="42" customWidth="1"/>
    <col min="8780" max="8783" width="16.28515625" style="42" customWidth="1"/>
    <col min="8784" max="8784" width="7" style="42" customWidth="1"/>
    <col min="8785" max="8788" width="16.28515625" style="42" customWidth="1"/>
    <col min="8789" max="8789" width="7" style="42" customWidth="1"/>
    <col min="8790" max="8793" width="16.28515625" style="42" customWidth="1"/>
    <col min="8794" max="8794" width="7" style="42" customWidth="1"/>
    <col min="8795" max="8798" width="16.28515625" style="42" customWidth="1"/>
    <col min="8799" max="8799" width="7" style="42" customWidth="1"/>
    <col min="8800" max="8803" width="16.28515625" style="42" customWidth="1"/>
    <col min="8804" max="8804" width="7" style="42" customWidth="1"/>
    <col min="8805" max="8808" width="16.28515625" style="42" customWidth="1"/>
    <col min="8809" max="8809" width="2.5703125" style="42" customWidth="1"/>
    <col min="8810" max="8813" width="16.28515625" style="42" customWidth="1"/>
    <col min="8814" max="9013" width="9.140625" style="42"/>
    <col min="9014" max="9014" width="3.5703125" style="42" customWidth="1"/>
    <col min="9015" max="9015" width="43.28515625" style="42" customWidth="1"/>
    <col min="9016" max="9019" width="16.28515625" style="42" customWidth="1"/>
    <col min="9020" max="9020" width="3.28515625" style="42" customWidth="1"/>
    <col min="9021" max="9024" width="16.28515625" style="42" customWidth="1"/>
    <col min="9025" max="9025" width="3.28515625" style="42" customWidth="1"/>
    <col min="9026" max="9029" width="16.28515625" style="42" customWidth="1"/>
    <col min="9030" max="9030" width="3.28515625" style="42" customWidth="1"/>
    <col min="9031" max="9034" width="16.28515625" style="42" customWidth="1"/>
    <col min="9035" max="9035" width="3.28515625" style="42" customWidth="1"/>
    <col min="9036" max="9039" width="16.28515625" style="42" customWidth="1"/>
    <col min="9040" max="9040" width="7" style="42" customWidth="1"/>
    <col min="9041" max="9044" width="16.28515625" style="42" customWidth="1"/>
    <col min="9045" max="9045" width="7" style="42" customWidth="1"/>
    <col min="9046" max="9049" width="16.28515625" style="42" customWidth="1"/>
    <col min="9050" max="9050" width="7" style="42" customWidth="1"/>
    <col min="9051" max="9054" width="16.28515625" style="42" customWidth="1"/>
    <col min="9055" max="9055" width="7" style="42" customWidth="1"/>
    <col min="9056" max="9059" width="16.28515625" style="42" customWidth="1"/>
    <col min="9060" max="9060" width="7" style="42" customWidth="1"/>
    <col min="9061" max="9064" width="16.28515625" style="42" customWidth="1"/>
    <col min="9065" max="9065" width="2.5703125" style="42" customWidth="1"/>
    <col min="9066" max="9069" width="16.28515625" style="42" customWidth="1"/>
    <col min="9070" max="9269" width="9.140625" style="42"/>
    <col min="9270" max="9270" width="3.5703125" style="42" customWidth="1"/>
    <col min="9271" max="9271" width="43.28515625" style="42" customWidth="1"/>
    <col min="9272" max="9275" width="16.28515625" style="42" customWidth="1"/>
    <col min="9276" max="9276" width="3.28515625" style="42" customWidth="1"/>
    <col min="9277" max="9280" width="16.28515625" style="42" customWidth="1"/>
    <col min="9281" max="9281" width="3.28515625" style="42" customWidth="1"/>
    <col min="9282" max="9285" width="16.28515625" style="42" customWidth="1"/>
    <col min="9286" max="9286" width="3.28515625" style="42" customWidth="1"/>
    <col min="9287" max="9290" width="16.28515625" style="42" customWidth="1"/>
    <col min="9291" max="9291" width="3.28515625" style="42" customWidth="1"/>
    <col min="9292" max="9295" width="16.28515625" style="42" customWidth="1"/>
    <col min="9296" max="9296" width="7" style="42" customWidth="1"/>
    <col min="9297" max="9300" width="16.28515625" style="42" customWidth="1"/>
    <col min="9301" max="9301" width="7" style="42" customWidth="1"/>
    <col min="9302" max="9305" width="16.28515625" style="42" customWidth="1"/>
    <col min="9306" max="9306" width="7" style="42" customWidth="1"/>
    <col min="9307" max="9310" width="16.28515625" style="42" customWidth="1"/>
    <col min="9311" max="9311" width="7" style="42" customWidth="1"/>
    <col min="9312" max="9315" width="16.28515625" style="42" customWidth="1"/>
    <col min="9316" max="9316" width="7" style="42" customWidth="1"/>
    <col min="9317" max="9320" width="16.28515625" style="42" customWidth="1"/>
    <col min="9321" max="9321" width="2.5703125" style="42" customWidth="1"/>
    <col min="9322" max="9325" width="16.28515625" style="42" customWidth="1"/>
    <col min="9326" max="9525" width="9.140625" style="42"/>
    <col min="9526" max="9526" width="3.5703125" style="42" customWidth="1"/>
    <col min="9527" max="9527" width="43.28515625" style="42" customWidth="1"/>
    <col min="9528" max="9531" width="16.28515625" style="42" customWidth="1"/>
    <col min="9532" max="9532" width="3.28515625" style="42" customWidth="1"/>
    <col min="9533" max="9536" width="16.28515625" style="42" customWidth="1"/>
    <col min="9537" max="9537" width="3.28515625" style="42" customWidth="1"/>
    <col min="9538" max="9541" width="16.28515625" style="42" customWidth="1"/>
    <col min="9542" max="9542" width="3.28515625" style="42" customWidth="1"/>
    <col min="9543" max="9546" width="16.28515625" style="42" customWidth="1"/>
    <col min="9547" max="9547" width="3.28515625" style="42" customWidth="1"/>
    <col min="9548" max="9551" width="16.28515625" style="42" customWidth="1"/>
    <col min="9552" max="9552" width="7" style="42" customWidth="1"/>
    <col min="9553" max="9556" width="16.28515625" style="42" customWidth="1"/>
    <col min="9557" max="9557" width="7" style="42" customWidth="1"/>
    <col min="9558" max="9561" width="16.28515625" style="42" customWidth="1"/>
    <col min="9562" max="9562" width="7" style="42" customWidth="1"/>
    <col min="9563" max="9566" width="16.28515625" style="42" customWidth="1"/>
    <col min="9567" max="9567" width="7" style="42" customWidth="1"/>
    <col min="9568" max="9571" width="16.28515625" style="42" customWidth="1"/>
    <col min="9572" max="9572" width="7" style="42" customWidth="1"/>
    <col min="9573" max="9576" width="16.28515625" style="42" customWidth="1"/>
    <col min="9577" max="9577" width="2.5703125" style="42" customWidth="1"/>
    <col min="9578" max="9581" width="16.28515625" style="42" customWidth="1"/>
    <col min="9582" max="9781" width="9.140625" style="42"/>
    <col min="9782" max="9782" width="3.5703125" style="42" customWidth="1"/>
    <col min="9783" max="9783" width="43.28515625" style="42" customWidth="1"/>
    <col min="9784" max="9787" width="16.28515625" style="42" customWidth="1"/>
    <col min="9788" max="9788" width="3.28515625" style="42" customWidth="1"/>
    <col min="9789" max="9792" width="16.28515625" style="42" customWidth="1"/>
    <col min="9793" max="9793" width="3.28515625" style="42" customWidth="1"/>
    <col min="9794" max="9797" width="16.28515625" style="42" customWidth="1"/>
    <col min="9798" max="9798" width="3.28515625" style="42" customWidth="1"/>
    <col min="9799" max="9802" width="16.28515625" style="42" customWidth="1"/>
    <col min="9803" max="9803" width="3.28515625" style="42" customWidth="1"/>
    <col min="9804" max="9807" width="16.28515625" style="42" customWidth="1"/>
    <col min="9808" max="9808" width="7" style="42" customWidth="1"/>
    <col min="9809" max="9812" width="16.28515625" style="42" customWidth="1"/>
    <col min="9813" max="9813" width="7" style="42" customWidth="1"/>
    <col min="9814" max="9817" width="16.28515625" style="42" customWidth="1"/>
    <col min="9818" max="9818" width="7" style="42" customWidth="1"/>
    <col min="9819" max="9822" width="16.28515625" style="42" customWidth="1"/>
    <col min="9823" max="9823" width="7" style="42" customWidth="1"/>
    <col min="9824" max="9827" width="16.28515625" style="42" customWidth="1"/>
    <col min="9828" max="9828" width="7" style="42" customWidth="1"/>
    <col min="9829" max="9832" width="16.28515625" style="42" customWidth="1"/>
    <col min="9833" max="9833" width="2.5703125" style="42" customWidth="1"/>
    <col min="9834" max="9837" width="16.28515625" style="42" customWidth="1"/>
    <col min="9838" max="10037" width="9.140625" style="42"/>
    <col min="10038" max="10038" width="3.5703125" style="42" customWidth="1"/>
    <col min="10039" max="10039" width="43.28515625" style="42" customWidth="1"/>
    <col min="10040" max="10043" width="16.28515625" style="42" customWidth="1"/>
    <col min="10044" max="10044" width="3.28515625" style="42" customWidth="1"/>
    <col min="10045" max="10048" width="16.28515625" style="42" customWidth="1"/>
    <col min="10049" max="10049" width="3.28515625" style="42" customWidth="1"/>
    <col min="10050" max="10053" width="16.28515625" style="42" customWidth="1"/>
    <col min="10054" max="10054" width="3.28515625" style="42" customWidth="1"/>
    <col min="10055" max="10058" width="16.28515625" style="42" customWidth="1"/>
    <col min="10059" max="10059" width="3.28515625" style="42" customWidth="1"/>
    <col min="10060" max="10063" width="16.28515625" style="42" customWidth="1"/>
    <col min="10064" max="10064" width="7" style="42" customWidth="1"/>
    <col min="10065" max="10068" width="16.28515625" style="42" customWidth="1"/>
    <col min="10069" max="10069" width="7" style="42" customWidth="1"/>
    <col min="10070" max="10073" width="16.28515625" style="42" customWidth="1"/>
    <col min="10074" max="10074" width="7" style="42" customWidth="1"/>
    <col min="10075" max="10078" width="16.28515625" style="42" customWidth="1"/>
    <col min="10079" max="10079" width="7" style="42" customWidth="1"/>
    <col min="10080" max="10083" width="16.28515625" style="42" customWidth="1"/>
    <col min="10084" max="10084" width="7" style="42" customWidth="1"/>
    <col min="10085" max="10088" width="16.28515625" style="42" customWidth="1"/>
    <col min="10089" max="10089" width="2.5703125" style="42" customWidth="1"/>
    <col min="10090" max="10093" width="16.28515625" style="42" customWidth="1"/>
    <col min="10094" max="10293" width="9.140625" style="42"/>
    <col min="10294" max="10294" width="3.5703125" style="42" customWidth="1"/>
    <col min="10295" max="10295" width="43.28515625" style="42" customWidth="1"/>
    <col min="10296" max="10299" width="16.28515625" style="42" customWidth="1"/>
    <col min="10300" max="10300" width="3.28515625" style="42" customWidth="1"/>
    <col min="10301" max="10304" width="16.28515625" style="42" customWidth="1"/>
    <col min="10305" max="10305" width="3.28515625" style="42" customWidth="1"/>
    <col min="10306" max="10309" width="16.28515625" style="42" customWidth="1"/>
    <col min="10310" max="10310" width="3.28515625" style="42" customWidth="1"/>
    <col min="10311" max="10314" width="16.28515625" style="42" customWidth="1"/>
    <col min="10315" max="10315" width="3.28515625" style="42" customWidth="1"/>
    <col min="10316" max="10319" width="16.28515625" style="42" customWidth="1"/>
    <col min="10320" max="10320" width="7" style="42" customWidth="1"/>
    <col min="10321" max="10324" width="16.28515625" style="42" customWidth="1"/>
    <col min="10325" max="10325" width="7" style="42" customWidth="1"/>
    <col min="10326" max="10329" width="16.28515625" style="42" customWidth="1"/>
    <col min="10330" max="10330" width="7" style="42" customWidth="1"/>
    <col min="10331" max="10334" width="16.28515625" style="42" customWidth="1"/>
    <col min="10335" max="10335" width="7" style="42" customWidth="1"/>
    <col min="10336" max="10339" width="16.28515625" style="42" customWidth="1"/>
    <col min="10340" max="10340" width="7" style="42" customWidth="1"/>
    <col min="10341" max="10344" width="16.28515625" style="42" customWidth="1"/>
    <col min="10345" max="10345" width="2.5703125" style="42" customWidth="1"/>
    <col min="10346" max="10349" width="16.28515625" style="42" customWidth="1"/>
    <col min="10350" max="10549" width="9.140625" style="42"/>
    <col min="10550" max="10550" width="3.5703125" style="42" customWidth="1"/>
    <col min="10551" max="10551" width="43.28515625" style="42" customWidth="1"/>
    <col min="10552" max="10555" width="16.28515625" style="42" customWidth="1"/>
    <col min="10556" max="10556" width="3.28515625" style="42" customWidth="1"/>
    <col min="10557" max="10560" width="16.28515625" style="42" customWidth="1"/>
    <col min="10561" max="10561" width="3.28515625" style="42" customWidth="1"/>
    <col min="10562" max="10565" width="16.28515625" style="42" customWidth="1"/>
    <col min="10566" max="10566" width="3.28515625" style="42" customWidth="1"/>
    <col min="10567" max="10570" width="16.28515625" style="42" customWidth="1"/>
    <col min="10571" max="10571" width="3.28515625" style="42" customWidth="1"/>
    <col min="10572" max="10575" width="16.28515625" style="42" customWidth="1"/>
    <col min="10576" max="10576" width="7" style="42" customWidth="1"/>
    <col min="10577" max="10580" width="16.28515625" style="42" customWidth="1"/>
    <col min="10581" max="10581" width="7" style="42" customWidth="1"/>
    <col min="10582" max="10585" width="16.28515625" style="42" customWidth="1"/>
    <col min="10586" max="10586" width="7" style="42" customWidth="1"/>
    <col min="10587" max="10590" width="16.28515625" style="42" customWidth="1"/>
    <col min="10591" max="10591" width="7" style="42" customWidth="1"/>
    <col min="10592" max="10595" width="16.28515625" style="42" customWidth="1"/>
    <col min="10596" max="10596" width="7" style="42" customWidth="1"/>
    <col min="10597" max="10600" width="16.28515625" style="42" customWidth="1"/>
    <col min="10601" max="10601" width="2.5703125" style="42" customWidth="1"/>
    <col min="10602" max="10605" width="16.28515625" style="42" customWidth="1"/>
    <col min="10606" max="10805" width="9.140625" style="42"/>
    <col min="10806" max="10806" width="3.5703125" style="42" customWidth="1"/>
    <col min="10807" max="10807" width="43.28515625" style="42" customWidth="1"/>
    <col min="10808" max="10811" width="16.28515625" style="42" customWidth="1"/>
    <col min="10812" max="10812" width="3.28515625" style="42" customWidth="1"/>
    <col min="10813" max="10816" width="16.28515625" style="42" customWidth="1"/>
    <col min="10817" max="10817" width="3.28515625" style="42" customWidth="1"/>
    <col min="10818" max="10821" width="16.28515625" style="42" customWidth="1"/>
    <col min="10822" max="10822" width="3.28515625" style="42" customWidth="1"/>
    <col min="10823" max="10826" width="16.28515625" style="42" customWidth="1"/>
    <col min="10827" max="10827" width="3.28515625" style="42" customWidth="1"/>
    <col min="10828" max="10831" width="16.28515625" style="42" customWidth="1"/>
    <col min="10832" max="10832" width="7" style="42" customWidth="1"/>
    <col min="10833" max="10836" width="16.28515625" style="42" customWidth="1"/>
    <col min="10837" max="10837" width="7" style="42" customWidth="1"/>
    <col min="10838" max="10841" width="16.28515625" style="42" customWidth="1"/>
    <col min="10842" max="10842" width="7" style="42" customWidth="1"/>
    <col min="10843" max="10846" width="16.28515625" style="42" customWidth="1"/>
    <col min="10847" max="10847" width="7" style="42" customWidth="1"/>
    <col min="10848" max="10851" width="16.28515625" style="42" customWidth="1"/>
    <col min="10852" max="10852" width="7" style="42" customWidth="1"/>
    <col min="10853" max="10856" width="16.28515625" style="42" customWidth="1"/>
    <col min="10857" max="10857" width="2.5703125" style="42" customWidth="1"/>
    <col min="10858" max="10861" width="16.28515625" style="42" customWidth="1"/>
    <col min="10862" max="11061" width="9.140625" style="42"/>
    <col min="11062" max="11062" width="3.5703125" style="42" customWidth="1"/>
    <col min="11063" max="11063" width="43.28515625" style="42" customWidth="1"/>
    <col min="11064" max="11067" width="16.28515625" style="42" customWidth="1"/>
    <col min="11068" max="11068" width="3.28515625" style="42" customWidth="1"/>
    <col min="11069" max="11072" width="16.28515625" style="42" customWidth="1"/>
    <col min="11073" max="11073" width="3.28515625" style="42" customWidth="1"/>
    <col min="11074" max="11077" width="16.28515625" style="42" customWidth="1"/>
    <col min="11078" max="11078" width="3.28515625" style="42" customWidth="1"/>
    <col min="11079" max="11082" width="16.28515625" style="42" customWidth="1"/>
    <col min="11083" max="11083" width="3.28515625" style="42" customWidth="1"/>
    <col min="11084" max="11087" width="16.28515625" style="42" customWidth="1"/>
    <col min="11088" max="11088" width="7" style="42" customWidth="1"/>
    <col min="11089" max="11092" width="16.28515625" style="42" customWidth="1"/>
    <col min="11093" max="11093" width="7" style="42" customWidth="1"/>
    <col min="11094" max="11097" width="16.28515625" style="42" customWidth="1"/>
    <col min="11098" max="11098" width="7" style="42" customWidth="1"/>
    <col min="11099" max="11102" width="16.28515625" style="42" customWidth="1"/>
    <col min="11103" max="11103" width="7" style="42" customWidth="1"/>
    <col min="11104" max="11107" width="16.28515625" style="42" customWidth="1"/>
    <col min="11108" max="11108" width="7" style="42" customWidth="1"/>
    <col min="11109" max="11112" width="16.28515625" style="42" customWidth="1"/>
    <col min="11113" max="11113" width="2.5703125" style="42" customWidth="1"/>
    <col min="11114" max="11117" width="16.28515625" style="42" customWidth="1"/>
    <col min="11118" max="11317" width="9.140625" style="42"/>
    <col min="11318" max="11318" width="3.5703125" style="42" customWidth="1"/>
    <col min="11319" max="11319" width="43.28515625" style="42" customWidth="1"/>
    <col min="11320" max="11323" width="16.28515625" style="42" customWidth="1"/>
    <col min="11324" max="11324" width="3.28515625" style="42" customWidth="1"/>
    <col min="11325" max="11328" width="16.28515625" style="42" customWidth="1"/>
    <col min="11329" max="11329" width="3.28515625" style="42" customWidth="1"/>
    <col min="11330" max="11333" width="16.28515625" style="42" customWidth="1"/>
    <col min="11334" max="11334" width="3.28515625" style="42" customWidth="1"/>
    <col min="11335" max="11338" width="16.28515625" style="42" customWidth="1"/>
    <col min="11339" max="11339" width="3.28515625" style="42" customWidth="1"/>
    <col min="11340" max="11343" width="16.28515625" style="42" customWidth="1"/>
    <col min="11344" max="11344" width="7" style="42" customWidth="1"/>
    <col min="11345" max="11348" width="16.28515625" style="42" customWidth="1"/>
    <col min="11349" max="11349" width="7" style="42" customWidth="1"/>
    <col min="11350" max="11353" width="16.28515625" style="42" customWidth="1"/>
    <col min="11354" max="11354" width="7" style="42" customWidth="1"/>
    <col min="11355" max="11358" width="16.28515625" style="42" customWidth="1"/>
    <col min="11359" max="11359" width="7" style="42" customWidth="1"/>
    <col min="11360" max="11363" width="16.28515625" style="42" customWidth="1"/>
    <col min="11364" max="11364" width="7" style="42" customWidth="1"/>
    <col min="11365" max="11368" width="16.28515625" style="42" customWidth="1"/>
    <col min="11369" max="11369" width="2.5703125" style="42" customWidth="1"/>
    <col min="11370" max="11373" width="16.28515625" style="42" customWidth="1"/>
    <col min="11374" max="11573" width="9.140625" style="42"/>
    <col min="11574" max="11574" width="3.5703125" style="42" customWidth="1"/>
    <col min="11575" max="11575" width="43.28515625" style="42" customWidth="1"/>
    <col min="11576" max="11579" width="16.28515625" style="42" customWidth="1"/>
    <col min="11580" max="11580" width="3.28515625" style="42" customWidth="1"/>
    <col min="11581" max="11584" width="16.28515625" style="42" customWidth="1"/>
    <col min="11585" max="11585" width="3.28515625" style="42" customWidth="1"/>
    <col min="11586" max="11589" width="16.28515625" style="42" customWidth="1"/>
    <col min="11590" max="11590" width="3.28515625" style="42" customWidth="1"/>
    <col min="11591" max="11594" width="16.28515625" style="42" customWidth="1"/>
    <col min="11595" max="11595" width="3.28515625" style="42" customWidth="1"/>
    <col min="11596" max="11599" width="16.28515625" style="42" customWidth="1"/>
    <col min="11600" max="11600" width="7" style="42" customWidth="1"/>
    <col min="11601" max="11604" width="16.28515625" style="42" customWidth="1"/>
    <col min="11605" max="11605" width="7" style="42" customWidth="1"/>
    <col min="11606" max="11609" width="16.28515625" style="42" customWidth="1"/>
    <col min="11610" max="11610" width="7" style="42" customWidth="1"/>
    <col min="11611" max="11614" width="16.28515625" style="42" customWidth="1"/>
    <col min="11615" max="11615" width="7" style="42" customWidth="1"/>
    <col min="11616" max="11619" width="16.28515625" style="42" customWidth="1"/>
    <col min="11620" max="11620" width="7" style="42" customWidth="1"/>
    <col min="11621" max="11624" width="16.28515625" style="42" customWidth="1"/>
    <col min="11625" max="11625" width="2.5703125" style="42" customWidth="1"/>
    <col min="11626" max="11629" width="16.28515625" style="42" customWidth="1"/>
    <col min="11630" max="11829" width="9.140625" style="42"/>
    <col min="11830" max="11830" width="3.5703125" style="42" customWidth="1"/>
    <col min="11831" max="11831" width="43.28515625" style="42" customWidth="1"/>
    <col min="11832" max="11835" width="16.28515625" style="42" customWidth="1"/>
    <col min="11836" max="11836" width="3.28515625" style="42" customWidth="1"/>
    <col min="11837" max="11840" width="16.28515625" style="42" customWidth="1"/>
    <col min="11841" max="11841" width="3.28515625" style="42" customWidth="1"/>
    <col min="11842" max="11845" width="16.28515625" style="42" customWidth="1"/>
    <col min="11846" max="11846" width="3.28515625" style="42" customWidth="1"/>
    <col min="11847" max="11850" width="16.28515625" style="42" customWidth="1"/>
    <col min="11851" max="11851" width="3.28515625" style="42" customWidth="1"/>
    <col min="11852" max="11855" width="16.28515625" style="42" customWidth="1"/>
    <col min="11856" max="11856" width="7" style="42" customWidth="1"/>
    <col min="11857" max="11860" width="16.28515625" style="42" customWidth="1"/>
    <col min="11861" max="11861" width="7" style="42" customWidth="1"/>
    <col min="11862" max="11865" width="16.28515625" style="42" customWidth="1"/>
    <col min="11866" max="11866" width="7" style="42" customWidth="1"/>
    <col min="11867" max="11870" width="16.28515625" style="42" customWidth="1"/>
    <col min="11871" max="11871" width="7" style="42" customWidth="1"/>
    <col min="11872" max="11875" width="16.28515625" style="42" customWidth="1"/>
    <col min="11876" max="11876" width="7" style="42" customWidth="1"/>
    <col min="11877" max="11880" width="16.28515625" style="42" customWidth="1"/>
    <col min="11881" max="11881" width="2.5703125" style="42" customWidth="1"/>
    <col min="11882" max="11885" width="16.28515625" style="42" customWidth="1"/>
    <col min="11886" max="12085" width="9.140625" style="42"/>
    <col min="12086" max="12086" width="3.5703125" style="42" customWidth="1"/>
    <col min="12087" max="12087" width="43.28515625" style="42" customWidth="1"/>
    <col min="12088" max="12091" width="16.28515625" style="42" customWidth="1"/>
    <col min="12092" max="12092" width="3.28515625" style="42" customWidth="1"/>
    <col min="12093" max="12096" width="16.28515625" style="42" customWidth="1"/>
    <col min="12097" max="12097" width="3.28515625" style="42" customWidth="1"/>
    <col min="12098" max="12101" width="16.28515625" style="42" customWidth="1"/>
    <col min="12102" max="12102" width="3.28515625" style="42" customWidth="1"/>
    <col min="12103" max="12106" width="16.28515625" style="42" customWidth="1"/>
    <col min="12107" max="12107" width="3.28515625" style="42" customWidth="1"/>
    <col min="12108" max="12111" width="16.28515625" style="42" customWidth="1"/>
    <col min="12112" max="12112" width="7" style="42" customWidth="1"/>
    <col min="12113" max="12116" width="16.28515625" style="42" customWidth="1"/>
    <col min="12117" max="12117" width="7" style="42" customWidth="1"/>
    <col min="12118" max="12121" width="16.28515625" style="42" customWidth="1"/>
    <col min="12122" max="12122" width="7" style="42" customWidth="1"/>
    <col min="12123" max="12126" width="16.28515625" style="42" customWidth="1"/>
    <col min="12127" max="12127" width="7" style="42" customWidth="1"/>
    <col min="12128" max="12131" width="16.28515625" style="42" customWidth="1"/>
    <col min="12132" max="12132" width="7" style="42" customWidth="1"/>
    <col min="12133" max="12136" width="16.28515625" style="42" customWidth="1"/>
    <col min="12137" max="12137" width="2.5703125" style="42" customWidth="1"/>
    <col min="12138" max="12141" width="16.28515625" style="42" customWidth="1"/>
    <col min="12142" max="12341" width="9.140625" style="42"/>
    <col min="12342" max="12342" width="3.5703125" style="42" customWidth="1"/>
    <col min="12343" max="12343" width="43.28515625" style="42" customWidth="1"/>
    <col min="12344" max="12347" width="16.28515625" style="42" customWidth="1"/>
    <col min="12348" max="12348" width="3.28515625" style="42" customWidth="1"/>
    <col min="12349" max="12352" width="16.28515625" style="42" customWidth="1"/>
    <col min="12353" max="12353" width="3.28515625" style="42" customWidth="1"/>
    <col min="12354" max="12357" width="16.28515625" style="42" customWidth="1"/>
    <col min="12358" max="12358" width="3.28515625" style="42" customWidth="1"/>
    <col min="12359" max="12362" width="16.28515625" style="42" customWidth="1"/>
    <col min="12363" max="12363" width="3.28515625" style="42" customWidth="1"/>
    <col min="12364" max="12367" width="16.28515625" style="42" customWidth="1"/>
    <col min="12368" max="12368" width="7" style="42" customWidth="1"/>
    <col min="12369" max="12372" width="16.28515625" style="42" customWidth="1"/>
    <col min="12373" max="12373" width="7" style="42" customWidth="1"/>
    <col min="12374" max="12377" width="16.28515625" style="42" customWidth="1"/>
    <col min="12378" max="12378" width="7" style="42" customWidth="1"/>
    <col min="12379" max="12382" width="16.28515625" style="42" customWidth="1"/>
    <col min="12383" max="12383" width="7" style="42" customWidth="1"/>
    <col min="12384" max="12387" width="16.28515625" style="42" customWidth="1"/>
    <col min="12388" max="12388" width="7" style="42" customWidth="1"/>
    <col min="12389" max="12392" width="16.28515625" style="42" customWidth="1"/>
    <col min="12393" max="12393" width="2.5703125" style="42" customWidth="1"/>
    <col min="12394" max="12397" width="16.28515625" style="42" customWidth="1"/>
    <col min="12398" max="12597" width="9.140625" style="42"/>
    <col min="12598" max="12598" width="3.5703125" style="42" customWidth="1"/>
    <col min="12599" max="12599" width="43.28515625" style="42" customWidth="1"/>
    <col min="12600" max="12603" width="16.28515625" style="42" customWidth="1"/>
    <col min="12604" max="12604" width="3.28515625" style="42" customWidth="1"/>
    <col min="12605" max="12608" width="16.28515625" style="42" customWidth="1"/>
    <col min="12609" max="12609" width="3.28515625" style="42" customWidth="1"/>
    <col min="12610" max="12613" width="16.28515625" style="42" customWidth="1"/>
    <col min="12614" max="12614" width="3.28515625" style="42" customWidth="1"/>
    <col min="12615" max="12618" width="16.28515625" style="42" customWidth="1"/>
    <col min="12619" max="12619" width="3.28515625" style="42" customWidth="1"/>
    <col min="12620" max="12623" width="16.28515625" style="42" customWidth="1"/>
    <col min="12624" max="12624" width="7" style="42" customWidth="1"/>
    <col min="12625" max="12628" width="16.28515625" style="42" customWidth="1"/>
    <col min="12629" max="12629" width="7" style="42" customWidth="1"/>
    <col min="12630" max="12633" width="16.28515625" style="42" customWidth="1"/>
    <col min="12634" max="12634" width="7" style="42" customWidth="1"/>
    <col min="12635" max="12638" width="16.28515625" style="42" customWidth="1"/>
    <col min="12639" max="12639" width="7" style="42" customWidth="1"/>
    <col min="12640" max="12643" width="16.28515625" style="42" customWidth="1"/>
    <col min="12644" max="12644" width="7" style="42" customWidth="1"/>
    <col min="12645" max="12648" width="16.28515625" style="42" customWidth="1"/>
    <col min="12649" max="12649" width="2.5703125" style="42" customWidth="1"/>
    <col min="12650" max="12653" width="16.28515625" style="42" customWidth="1"/>
    <col min="12654" max="12853" width="9.140625" style="42"/>
    <col min="12854" max="12854" width="3.5703125" style="42" customWidth="1"/>
    <col min="12855" max="12855" width="43.28515625" style="42" customWidth="1"/>
    <col min="12856" max="12859" width="16.28515625" style="42" customWidth="1"/>
    <col min="12860" max="12860" width="3.28515625" style="42" customWidth="1"/>
    <col min="12861" max="12864" width="16.28515625" style="42" customWidth="1"/>
    <col min="12865" max="12865" width="3.28515625" style="42" customWidth="1"/>
    <col min="12866" max="12869" width="16.28515625" style="42" customWidth="1"/>
    <col min="12870" max="12870" width="3.28515625" style="42" customWidth="1"/>
    <col min="12871" max="12874" width="16.28515625" style="42" customWidth="1"/>
    <col min="12875" max="12875" width="3.28515625" style="42" customWidth="1"/>
    <col min="12876" max="12879" width="16.28515625" style="42" customWidth="1"/>
    <col min="12880" max="12880" width="7" style="42" customWidth="1"/>
    <col min="12881" max="12884" width="16.28515625" style="42" customWidth="1"/>
    <col min="12885" max="12885" width="7" style="42" customWidth="1"/>
    <col min="12886" max="12889" width="16.28515625" style="42" customWidth="1"/>
    <col min="12890" max="12890" width="7" style="42" customWidth="1"/>
    <col min="12891" max="12894" width="16.28515625" style="42" customWidth="1"/>
    <col min="12895" max="12895" width="7" style="42" customWidth="1"/>
    <col min="12896" max="12899" width="16.28515625" style="42" customWidth="1"/>
    <col min="12900" max="12900" width="7" style="42" customWidth="1"/>
    <col min="12901" max="12904" width="16.28515625" style="42" customWidth="1"/>
    <col min="12905" max="12905" width="2.5703125" style="42" customWidth="1"/>
    <col min="12906" max="12909" width="16.28515625" style="42" customWidth="1"/>
    <col min="12910" max="13109" width="9.140625" style="42"/>
    <col min="13110" max="13110" width="3.5703125" style="42" customWidth="1"/>
    <col min="13111" max="13111" width="43.28515625" style="42" customWidth="1"/>
    <col min="13112" max="13115" width="16.28515625" style="42" customWidth="1"/>
    <col min="13116" max="13116" width="3.28515625" style="42" customWidth="1"/>
    <col min="13117" max="13120" width="16.28515625" style="42" customWidth="1"/>
    <col min="13121" max="13121" width="3.28515625" style="42" customWidth="1"/>
    <col min="13122" max="13125" width="16.28515625" style="42" customWidth="1"/>
    <col min="13126" max="13126" width="3.28515625" style="42" customWidth="1"/>
    <col min="13127" max="13130" width="16.28515625" style="42" customWidth="1"/>
    <col min="13131" max="13131" width="3.28515625" style="42" customWidth="1"/>
    <col min="13132" max="13135" width="16.28515625" style="42" customWidth="1"/>
    <col min="13136" max="13136" width="7" style="42" customWidth="1"/>
    <col min="13137" max="13140" width="16.28515625" style="42" customWidth="1"/>
    <col min="13141" max="13141" width="7" style="42" customWidth="1"/>
    <col min="13142" max="13145" width="16.28515625" style="42" customWidth="1"/>
    <col min="13146" max="13146" width="7" style="42" customWidth="1"/>
    <col min="13147" max="13150" width="16.28515625" style="42" customWidth="1"/>
    <col min="13151" max="13151" width="7" style="42" customWidth="1"/>
    <col min="13152" max="13155" width="16.28515625" style="42" customWidth="1"/>
    <col min="13156" max="13156" width="7" style="42" customWidth="1"/>
    <col min="13157" max="13160" width="16.28515625" style="42" customWidth="1"/>
    <col min="13161" max="13161" width="2.5703125" style="42" customWidth="1"/>
    <col min="13162" max="13165" width="16.28515625" style="42" customWidth="1"/>
    <col min="13166" max="13365" width="9.140625" style="42"/>
    <col min="13366" max="13366" width="3.5703125" style="42" customWidth="1"/>
    <col min="13367" max="13367" width="43.28515625" style="42" customWidth="1"/>
    <col min="13368" max="13371" width="16.28515625" style="42" customWidth="1"/>
    <col min="13372" max="13372" width="3.28515625" style="42" customWidth="1"/>
    <col min="13373" max="13376" width="16.28515625" style="42" customWidth="1"/>
    <col min="13377" max="13377" width="3.28515625" style="42" customWidth="1"/>
    <col min="13378" max="13381" width="16.28515625" style="42" customWidth="1"/>
    <col min="13382" max="13382" width="3.28515625" style="42" customWidth="1"/>
    <col min="13383" max="13386" width="16.28515625" style="42" customWidth="1"/>
    <col min="13387" max="13387" width="3.28515625" style="42" customWidth="1"/>
    <col min="13388" max="13391" width="16.28515625" style="42" customWidth="1"/>
    <col min="13392" max="13392" width="7" style="42" customWidth="1"/>
    <col min="13393" max="13396" width="16.28515625" style="42" customWidth="1"/>
    <col min="13397" max="13397" width="7" style="42" customWidth="1"/>
    <col min="13398" max="13401" width="16.28515625" style="42" customWidth="1"/>
    <col min="13402" max="13402" width="7" style="42" customWidth="1"/>
    <col min="13403" max="13406" width="16.28515625" style="42" customWidth="1"/>
    <col min="13407" max="13407" width="7" style="42" customWidth="1"/>
    <col min="13408" max="13411" width="16.28515625" style="42" customWidth="1"/>
    <col min="13412" max="13412" width="7" style="42" customWidth="1"/>
    <col min="13413" max="13416" width="16.28515625" style="42" customWidth="1"/>
    <col min="13417" max="13417" width="2.5703125" style="42" customWidth="1"/>
    <col min="13418" max="13421" width="16.28515625" style="42" customWidth="1"/>
    <col min="13422" max="13621" width="9.140625" style="42"/>
    <col min="13622" max="13622" width="3.5703125" style="42" customWidth="1"/>
    <col min="13623" max="13623" width="43.28515625" style="42" customWidth="1"/>
    <col min="13624" max="13627" width="16.28515625" style="42" customWidth="1"/>
    <col min="13628" max="13628" width="3.28515625" style="42" customWidth="1"/>
    <col min="13629" max="13632" width="16.28515625" style="42" customWidth="1"/>
    <col min="13633" max="13633" width="3.28515625" style="42" customWidth="1"/>
    <col min="13634" max="13637" width="16.28515625" style="42" customWidth="1"/>
    <col min="13638" max="13638" width="3.28515625" style="42" customWidth="1"/>
    <col min="13639" max="13642" width="16.28515625" style="42" customWidth="1"/>
    <col min="13643" max="13643" width="3.28515625" style="42" customWidth="1"/>
    <col min="13644" max="13647" width="16.28515625" style="42" customWidth="1"/>
    <col min="13648" max="13648" width="7" style="42" customWidth="1"/>
    <col min="13649" max="13652" width="16.28515625" style="42" customWidth="1"/>
    <col min="13653" max="13653" width="7" style="42" customWidth="1"/>
    <col min="13654" max="13657" width="16.28515625" style="42" customWidth="1"/>
    <col min="13658" max="13658" width="7" style="42" customWidth="1"/>
    <col min="13659" max="13662" width="16.28515625" style="42" customWidth="1"/>
    <col min="13663" max="13663" width="7" style="42" customWidth="1"/>
    <col min="13664" max="13667" width="16.28515625" style="42" customWidth="1"/>
    <col min="13668" max="13668" width="7" style="42" customWidth="1"/>
    <col min="13669" max="13672" width="16.28515625" style="42" customWidth="1"/>
    <col min="13673" max="13673" width="2.5703125" style="42" customWidth="1"/>
    <col min="13674" max="13677" width="16.28515625" style="42" customWidth="1"/>
    <col min="13678" max="13877" width="9.140625" style="42"/>
    <col min="13878" max="13878" width="3.5703125" style="42" customWidth="1"/>
    <col min="13879" max="13879" width="43.28515625" style="42" customWidth="1"/>
    <col min="13880" max="13883" width="16.28515625" style="42" customWidth="1"/>
    <col min="13884" max="13884" width="3.28515625" style="42" customWidth="1"/>
    <col min="13885" max="13888" width="16.28515625" style="42" customWidth="1"/>
    <col min="13889" max="13889" width="3.28515625" style="42" customWidth="1"/>
    <col min="13890" max="13893" width="16.28515625" style="42" customWidth="1"/>
    <col min="13894" max="13894" width="3.28515625" style="42" customWidth="1"/>
    <col min="13895" max="13898" width="16.28515625" style="42" customWidth="1"/>
    <col min="13899" max="13899" width="3.28515625" style="42" customWidth="1"/>
    <col min="13900" max="13903" width="16.28515625" style="42" customWidth="1"/>
    <col min="13904" max="13904" width="7" style="42" customWidth="1"/>
    <col min="13905" max="13908" width="16.28515625" style="42" customWidth="1"/>
    <col min="13909" max="13909" width="7" style="42" customWidth="1"/>
    <col min="13910" max="13913" width="16.28515625" style="42" customWidth="1"/>
    <col min="13914" max="13914" width="7" style="42" customWidth="1"/>
    <col min="13915" max="13918" width="16.28515625" style="42" customWidth="1"/>
    <col min="13919" max="13919" width="7" style="42" customWidth="1"/>
    <col min="13920" max="13923" width="16.28515625" style="42" customWidth="1"/>
    <col min="13924" max="13924" width="7" style="42" customWidth="1"/>
    <col min="13925" max="13928" width="16.28515625" style="42" customWidth="1"/>
    <col min="13929" max="13929" width="2.5703125" style="42" customWidth="1"/>
    <col min="13930" max="13933" width="16.28515625" style="42" customWidth="1"/>
    <col min="13934" max="14133" width="9.140625" style="42"/>
    <col min="14134" max="14134" width="3.5703125" style="42" customWidth="1"/>
    <col min="14135" max="14135" width="43.28515625" style="42" customWidth="1"/>
    <col min="14136" max="14139" width="16.28515625" style="42" customWidth="1"/>
    <col min="14140" max="14140" width="3.28515625" style="42" customWidth="1"/>
    <col min="14141" max="14144" width="16.28515625" style="42" customWidth="1"/>
    <col min="14145" max="14145" width="3.28515625" style="42" customWidth="1"/>
    <col min="14146" max="14149" width="16.28515625" style="42" customWidth="1"/>
    <col min="14150" max="14150" width="3.28515625" style="42" customWidth="1"/>
    <col min="14151" max="14154" width="16.28515625" style="42" customWidth="1"/>
    <col min="14155" max="14155" width="3.28515625" style="42" customWidth="1"/>
    <col min="14156" max="14159" width="16.28515625" style="42" customWidth="1"/>
    <col min="14160" max="14160" width="7" style="42" customWidth="1"/>
    <col min="14161" max="14164" width="16.28515625" style="42" customWidth="1"/>
    <col min="14165" max="14165" width="7" style="42" customWidth="1"/>
    <col min="14166" max="14169" width="16.28515625" style="42" customWidth="1"/>
    <col min="14170" max="14170" width="7" style="42" customWidth="1"/>
    <col min="14171" max="14174" width="16.28515625" style="42" customWidth="1"/>
    <col min="14175" max="14175" width="7" style="42" customWidth="1"/>
    <col min="14176" max="14179" width="16.28515625" style="42" customWidth="1"/>
    <col min="14180" max="14180" width="7" style="42" customWidth="1"/>
    <col min="14181" max="14184" width="16.28515625" style="42" customWidth="1"/>
    <col min="14185" max="14185" width="2.5703125" style="42" customWidth="1"/>
    <col min="14186" max="14189" width="16.28515625" style="42" customWidth="1"/>
    <col min="14190" max="14389" width="9.140625" style="42"/>
    <col min="14390" max="14390" width="3.5703125" style="42" customWidth="1"/>
    <col min="14391" max="14391" width="43.28515625" style="42" customWidth="1"/>
    <col min="14392" max="14395" width="16.28515625" style="42" customWidth="1"/>
    <col min="14396" max="14396" width="3.28515625" style="42" customWidth="1"/>
    <col min="14397" max="14400" width="16.28515625" style="42" customWidth="1"/>
    <col min="14401" max="14401" width="3.28515625" style="42" customWidth="1"/>
    <col min="14402" max="14405" width="16.28515625" style="42" customWidth="1"/>
    <col min="14406" max="14406" width="3.28515625" style="42" customWidth="1"/>
    <col min="14407" max="14410" width="16.28515625" style="42" customWidth="1"/>
    <col min="14411" max="14411" width="3.28515625" style="42" customWidth="1"/>
    <col min="14412" max="14415" width="16.28515625" style="42" customWidth="1"/>
    <col min="14416" max="14416" width="7" style="42" customWidth="1"/>
    <col min="14417" max="14420" width="16.28515625" style="42" customWidth="1"/>
    <col min="14421" max="14421" width="7" style="42" customWidth="1"/>
    <col min="14422" max="14425" width="16.28515625" style="42" customWidth="1"/>
    <col min="14426" max="14426" width="7" style="42" customWidth="1"/>
    <col min="14427" max="14430" width="16.28515625" style="42" customWidth="1"/>
    <col min="14431" max="14431" width="7" style="42" customWidth="1"/>
    <col min="14432" max="14435" width="16.28515625" style="42" customWidth="1"/>
    <col min="14436" max="14436" width="7" style="42" customWidth="1"/>
    <col min="14437" max="14440" width="16.28515625" style="42" customWidth="1"/>
    <col min="14441" max="14441" width="2.5703125" style="42" customWidth="1"/>
    <col min="14442" max="14445" width="16.28515625" style="42" customWidth="1"/>
    <col min="14446" max="14645" width="9.140625" style="42"/>
    <col min="14646" max="14646" width="3.5703125" style="42" customWidth="1"/>
    <col min="14647" max="14647" width="43.28515625" style="42" customWidth="1"/>
    <col min="14648" max="14651" width="16.28515625" style="42" customWidth="1"/>
    <col min="14652" max="14652" width="3.28515625" style="42" customWidth="1"/>
    <col min="14653" max="14656" width="16.28515625" style="42" customWidth="1"/>
    <col min="14657" max="14657" width="3.28515625" style="42" customWidth="1"/>
    <col min="14658" max="14661" width="16.28515625" style="42" customWidth="1"/>
    <col min="14662" max="14662" width="3.28515625" style="42" customWidth="1"/>
    <col min="14663" max="14666" width="16.28515625" style="42" customWidth="1"/>
    <col min="14667" max="14667" width="3.28515625" style="42" customWidth="1"/>
    <col min="14668" max="14671" width="16.28515625" style="42" customWidth="1"/>
    <col min="14672" max="14672" width="7" style="42" customWidth="1"/>
    <col min="14673" max="14676" width="16.28515625" style="42" customWidth="1"/>
    <col min="14677" max="14677" width="7" style="42" customWidth="1"/>
    <col min="14678" max="14681" width="16.28515625" style="42" customWidth="1"/>
    <col min="14682" max="14682" width="7" style="42" customWidth="1"/>
    <col min="14683" max="14686" width="16.28515625" style="42" customWidth="1"/>
    <col min="14687" max="14687" width="7" style="42" customWidth="1"/>
    <col min="14688" max="14691" width="16.28515625" style="42" customWidth="1"/>
    <col min="14692" max="14692" width="7" style="42" customWidth="1"/>
    <col min="14693" max="14696" width="16.28515625" style="42" customWidth="1"/>
    <col min="14697" max="14697" width="2.5703125" style="42" customWidth="1"/>
    <col min="14698" max="14701" width="16.28515625" style="42" customWidth="1"/>
    <col min="14702" max="14901" width="9.140625" style="42"/>
    <col min="14902" max="14902" width="3.5703125" style="42" customWidth="1"/>
    <col min="14903" max="14903" width="43.28515625" style="42" customWidth="1"/>
    <col min="14904" max="14907" width="16.28515625" style="42" customWidth="1"/>
    <col min="14908" max="14908" width="3.28515625" style="42" customWidth="1"/>
    <col min="14909" max="14912" width="16.28515625" style="42" customWidth="1"/>
    <col min="14913" max="14913" width="3.28515625" style="42" customWidth="1"/>
    <col min="14914" max="14917" width="16.28515625" style="42" customWidth="1"/>
    <col min="14918" max="14918" width="3.28515625" style="42" customWidth="1"/>
    <col min="14919" max="14922" width="16.28515625" style="42" customWidth="1"/>
    <col min="14923" max="14923" width="3.28515625" style="42" customWidth="1"/>
    <col min="14924" max="14927" width="16.28515625" style="42" customWidth="1"/>
    <col min="14928" max="14928" width="7" style="42" customWidth="1"/>
    <col min="14929" max="14932" width="16.28515625" style="42" customWidth="1"/>
    <col min="14933" max="14933" width="7" style="42" customWidth="1"/>
    <col min="14934" max="14937" width="16.28515625" style="42" customWidth="1"/>
    <col min="14938" max="14938" width="7" style="42" customWidth="1"/>
    <col min="14939" max="14942" width="16.28515625" style="42" customWidth="1"/>
    <col min="14943" max="14943" width="7" style="42" customWidth="1"/>
    <col min="14944" max="14947" width="16.28515625" style="42" customWidth="1"/>
    <col min="14948" max="14948" width="7" style="42" customWidth="1"/>
    <col min="14949" max="14952" width="16.28515625" style="42" customWidth="1"/>
    <col min="14953" max="14953" width="2.5703125" style="42" customWidth="1"/>
    <col min="14954" max="14957" width="16.28515625" style="42" customWidth="1"/>
    <col min="14958" max="15157" width="9.140625" style="42"/>
    <col min="15158" max="15158" width="3.5703125" style="42" customWidth="1"/>
    <col min="15159" max="15159" width="43.28515625" style="42" customWidth="1"/>
    <col min="15160" max="15163" width="16.28515625" style="42" customWidth="1"/>
    <col min="15164" max="15164" width="3.28515625" style="42" customWidth="1"/>
    <col min="15165" max="15168" width="16.28515625" style="42" customWidth="1"/>
    <col min="15169" max="15169" width="3.28515625" style="42" customWidth="1"/>
    <col min="15170" max="15173" width="16.28515625" style="42" customWidth="1"/>
    <col min="15174" max="15174" width="3.28515625" style="42" customWidth="1"/>
    <col min="15175" max="15178" width="16.28515625" style="42" customWidth="1"/>
    <col min="15179" max="15179" width="3.28515625" style="42" customWidth="1"/>
    <col min="15180" max="15183" width="16.28515625" style="42" customWidth="1"/>
    <col min="15184" max="15184" width="7" style="42" customWidth="1"/>
    <col min="15185" max="15188" width="16.28515625" style="42" customWidth="1"/>
    <col min="15189" max="15189" width="7" style="42" customWidth="1"/>
    <col min="15190" max="15193" width="16.28515625" style="42" customWidth="1"/>
    <col min="15194" max="15194" width="7" style="42" customWidth="1"/>
    <col min="15195" max="15198" width="16.28515625" style="42" customWidth="1"/>
    <col min="15199" max="15199" width="7" style="42" customWidth="1"/>
    <col min="15200" max="15203" width="16.28515625" style="42" customWidth="1"/>
    <col min="15204" max="15204" width="7" style="42" customWidth="1"/>
    <col min="15205" max="15208" width="16.28515625" style="42" customWidth="1"/>
    <col min="15209" max="15209" width="2.5703125" style="42" customWidth="1"/>
    <col min="15210" max="15213" width="16.28515625" style="42" customWidth="1"/>
    <col min="15214" max="15413" width="9.140625" style="42"/>
    <col min="15414" max="15414" width="3.5703125" style="42" customWidth="1"/>
    <col min="15415" max="15415" width="43.28515625" style="42" customWidth="1"/>
    <col min="15416" max="15419" width="16.28515625" style="42" customWidth="1"/>
    <col min="15420" max="15420" width="3.28515625" style="42" customWidth="1"/>
    <col min="15421" max="15424" width="16.28515625" style="42" customWidth="1"/>
    <col min="15425" max="15425" width="3.28515625" style="42" customWidth="1"/>
    <col min="15426" max="15429" width="16.28515625" style="42" customWidth="1"/>
    <col min="15430" max="15430" width="3.28515625" style="42" customWidth="1"/>
    <col min="15431" max="15434" width="16.28515625" style="42" customWidth="1"/>
    <col min="15435" max="15435" width="3.28515625" style="42" customWidth="1"/>
    <col min="15436" max="15439" width="16.28515625" style="42" customWidth="1"/>
    <col min="15440" max="15440" width="7" style="42" customWidth="1"/>
    <col min="15441" max="15444" width="16.28515625" style="42" customWidth="1"/>
    <col min="15445" max="15445" width="7" style="42" customWidth="1"/>
    <col min="15446" max="15449" width="16.28515625" style="42" customWidth="1"/>
    <col min="15450" max="15450" width="7" style="42" customWidth="1"/>
    <col min="15451" max="15454" width="16.28515625" style="42" customWidth="1"/>
    <col min="15455" max="15455" width="7" style="42" customWidth="1"/>
    <col min="15456" max="15459" width="16.28515625" style="42" customWidth="1"/>
    <col min="15460" max="15460" width="7" style="42" customWidth="1"/>
    <col min="15461" max="15464" width="16.28515625" style="42" customWidth="1"/>
    <col min="15465" max="15465" width="2.5703125" style="42" customWidth="1"/>
    <col min="15466" max="15469" width="16.28515625" style="42" customWidth="1"/>
    <col min="15470" max="15669" width="9.140625" style="42"/>
    <col min="15670" max="15670" width="3.5703125" style="42" customWidth="1"/>
    <col min="15671" max="15671" width="43.28515625" style="42" customWidth="1"/>
    <col min="15672" max="15675" width="16.28515625" style="42" customWidth="1"/>
    <col min="15676" max="15676" width="3.28515625" style="42" customWidth="1"/>
    <col min="15677" max="15680" width="16.28515625" style="42" customWidth="1"/>
    <col min="15681" max="15681" width="3.28515625" style="42" customWidth="1"/>
    <col min="15682" max="15685" width="16.28515625" style="42" customWidth="1"/>
    <col min="15686" max="15686" width="3.28515625" style="42" customWidth="1"/>
    <col min="15687" max="15690" width="16.28515625" style="42" customWidth="1"/>
    <col min="15691" max="15691" width="3.28515625" style="42" customWidth="1"/>
    <col min="15692" max="15695" width="16.28515625" style="42" customWidth="1"/>
    <col min="15696" max="15696" width="7" style="42" customWidth="1"/>
    <col min="15697" max="15700" width="16.28515625" style="42" customWidth="1"/>
    <col min="15701" max="15701" width="7" style="42" customWidth="1"/>
    <col min="15702" max="15705" width="16.28515625" style="42" customWidth="1"/>
    <col min="15706" max="15706" width="7" style="42" customWidth="1"/>
    <col min="15707" max="15710" width="16.28515625" style="42" customWidth="1"/>
    <col min="15711" max="15711" width="7" style="42" customWidth="1"/>
    <col min="15712" max="15715" width="16.28515625" style="42" customWidth="1"/>
    <col min="15716" max="15716" width="7" style="42" customWidth="1"/>
    <col min="15717" max="15720" width="16.28515625" style="42" customWidth="1"/>
    <col min="15721" max="15721" width="2.5703125" style="42" customWidth="1"/>
    <col min="15722" max="15725" width="16.28515625" style="42" customWidth="1"/>
    <col min="15726" max="15925" width="9.140625" style="42"/>
    <col min="15926" max="15926" width="3.5703125" style="42" customWidth="1"/>
    <col min="15927" max="15927" width="43.28515625" style="42" customWidth="1"/>
    <col min="15928" max="15931" width="16.28515625" style="42" customWidth="1"/>
    <col min="15932" max="15932" width="3.28515625" style="42" customWidth="1"/>
    <col min="15933" max="15936" width="16.28515625" style="42" customWidth="1"/>
    <col min="15937" max="15937" width="3.28515625" style="42" customWidth="1"/>
    <col min="15938" max="15941" width="16.28515625" style="42" customWidth="1"/>
    <col min="15942" max="15942" width="3.28515625" style="42" customWidth="1"/>
    <col min="15943" max="15946" width="16.28515625" style="42" customWidth="1"/>
    <col min="15947" max="15947" width="3.28515625" style="42" customWidth="1"/>
    <col min="15948" max="15951" width="16.28515625" style="42" customWidth="1"/>
    <col min="15952" max="15952" width="7" style="42" customWidth="1"/>
    <col min="15953" max="15956" width="16.28515625" style="42" customWidth="1"/>
    <col min="15957" max="15957" width="7" style="42" customWidth="1"/>
    <col min="15958" max="15961" width="16.28515625" style="42" customWidth="1"/>
    <col min="15962" max="15962" width="7" style="42" customWidth="1"/>
    <col min="15963" max="15966" width="16.28515625" style="42" customWidth="1"/>
    <col min="15967" max="15967" width="7" style="42" customWidth="1"/>
    <col min="15968" max="15971" width="16.28515625" style="42" customWidth="1"/>
    <col min="15972" max="15972" width="7" style="42" customWidth="1"/>
    <col min="15973" max="15976" width="16.28515625" style="42" customWidth="1"/>
    <col min="15977" max="15977" width="2.5703125" style="42" customWidth="1"/>
    <col min="15978" max="15981" width="16.28515625" style="42" customWidth="1"/>
    <col min="15982" max="16181" width="9.140625" style="42"/>
    <col min="16182" max="16182" width="3.5703125" style="42" customWidth="1"/>
    <col min="16183" max="16183" width="43.28515625" style="42" customWidth="1"/>
    <col min="16184" max="16187" width="16.28515625" style="42" customWidth="1"/>
    <col min="16188" max="16188" width="3.28515625" style="42" customWidth="1"/>
    <col min="16189" max="16192" width="16.28515625" style="42" customWidth="1"/>
    <col min="16193" max="16193" width="3.28515625" style="42" customWidth="1"/>
    <col min="16194" max="16197" width="16.28515625" style="42" customWidth="1"/>
    <col min="16198" max="16198" width="3.28515625" style="42" customWidth="1"/>
    <col min="16199" max="16202" width="16.28515625" style="42" customWidth="1"/>
    <col min="16203" max="16203" width="3.28515625" style="42" customWidth="1"/>
    <col min="16204" max="16207" width="16.28515625" style="42" customWidth="1"/>
    <col min="16208" max="16208" width="7" style="42" customWidth="1"/>
    <col min="16209" max="16212" width="16.28515625" style="42" customWidth="1"/>
    <col min="16213" max="16213" width="7" style="42" customWidth="1"/>
    <col min="16214" max="16217" width="16.28515625" style="42" customWidth="1"/>
    <col min="16218" max="16218" width="7" style="42" customWidth="1"/>
    <col min="16219" max="16222" width="16.28515625" style="42" customWidth="1"/>
    <col min="16223" max="16223" width="7" style="42" customWidth="1"/>
    <col min="16224" max="16227" width="16.28515625" style="42" customWidth="1"/>
    <col min="16228" max="16228" width="7" style="42" customWidth="1"/>
    <col min="16229" max="16232" width="16.28515625" style="42" customWidth="1"/>
    <col min="16233" max="16233" width="2.5703125" style="42" customWidth="1"/>
    <col min="16234" max="16237" width="16.28515625" style="42" customWidth="1"/>
    <col min="16238" max="16384" width="9.140625" style="42"/>
  </cols>
  <sheetData>
    <row r="1" spans="2:109" ht="26.25" x14ac:dyDescent="0.4">
      <c r="B1" s="2" t="s">
        <v>45</v>
      </c>
      <c r="C1" s="2"/>
      <c r="D1" s="2"/>
      <c r="E1" s="2"/>
      <c r="F1" s="2"/>
      <c r="G1" s="2"/>
      <c r="H1" s="66"/>
      <c r="I1" s="2"/>
      <c r="J1" s="2"/>
      <c r="K1" s="2"/>
      <c r="L1" s="2"/>
      <c r="M1" s="2"/>
      <c r="N1" s="66"/>
      <c r="O1" s="2"/>
      <c r="P1" s="2"/>
      <c r="Q1" s="2"/>
      <c r="R1" s="2"/>
      <c r="S1" s="2"/>
      <c r="T1" s="66"/>
      <c r="U1" s="96"/>
      <c r="V1" s="96"/>
      <c r="W1" s="96"/>
      <c r="X1" s="96"/>
      <c r="Y1" s="96"/>
      <c r="Z1" s="66"/>
      <c r="AA1" s="2"/>
      <c r="AB1" s="2"/>
      <c r="AC1" s="2"/>
      <c r="AD1" s="2"/>
      <c r="AE1" s="2"/>
      <c r="AF1" s="66"/>
      <c r="AG1" s="66"/>
      <c r="AH1" s="41"/>
      <c r="AI1" s="66"/>
      <c r="AJ1" s="66"/>
      <c r="AK1" s="66"/>
      <c r="AL1" s="83"/>
      <c r="AM1" s="83"/>
      <c r="AN1" s="83"/>
      <c r="AO1" s="83"/>
      <c r="AP1" s="83"/>
      <c r="AQ1" s="83"/>
      <c r="AR1" s="66"/>
      <c r="AS1" s="41"/>
      <c r="AT1" s="41"/>
      <c r="AU1" s="41"/>
      <c r="AV1" s="41"/>
      <c r="AW1" s="41"/>
      <c r="AX1" s="38"/>
      <c r="AY1" s="41"/>
      <c r="AZ1" s="41"/>
      <c r="BA1" s="41"/>
      <c r="BB1" s="41"/>
      <c r="BC1" s="41"/>
      <c r="BD1" s="39"/>
      <c r="BE1" s="41"/>
      <c r="BF1" s="41"/>
      <c r="BG1" s="41"/>
      <c r="BH1" s="41"/>
      <c r="BI1" s="41"/>
      <c r="BJ1" s="39"/>
      <c r="BK1" s="41"/>
      <c r="BL1" s="41"/>
      <c r="BM1" s="41"/>
      <c r="BN1" s="41"/>
      <c r="BO1" s="41"/>
      <c r="BP1" s="39"/>
      <c r="BQ1" s="41"/>
      <c r="BR1" s="41"/>
      <c r="BS1" s="41"/>
      <c r="BT1" s="41"/>
      <c r="BU1" s="41"/>
      <c r="BV1" s="40"/>
      <c r="BW1" s="41"/>
      <c r="BX1" s="41"/>
      <c r="BY1" s="41"/>
      <c r="BZ1" s="41"/>
      <c r="CA1" s="41"/>
      <c r="CB1" s="40"/>
      <c r="CC1" s="41"/>
      <c r="CD1" s="41"/>
      <c r="CE1" s="41"/>
      <c r="CF1" s="41"/>
      <c r="CG1" s="41"/>
      <c r="CH1" s="39"/>
      <c r="CI1" s="41"/>
      <c r="CJ1" s="41"/>
      <c r="CK1" s="41"/>
      <c r="CL1" s="41"/>
      <c r="CM1" s="41"/>
      <c r="CN1" s="39"/>
      <c r="CO1" s="41"/>
      <c r="CP1" s="41"/>
      <c r="CQ1" s="41"/>
      <c r="CR1" s="41"/>
      <c r="CS1" s="41"/>
      <c r="CT1" s="39"/>
      <c r="CU1" s="41"/>
      <c r="CV1" s="41"/>
      <c r="CW1" s="41"/>
      <c r="CX1" s="41"/>
      <c r="CY1" s="41"/>
      <c r="CZ1" s="39"/>
      <c r="DA1" s="41"/>
      <c r="DB1" s="41"/>
      <c r="DC1" s="41"/>
      <c r="DD1" s="41"/>
      <c r="DE1" s="41"/>
    </row>
    <row r="2" spans="2:109" ht="15" customHeight="1" x14ac:dyDescent="0.4">
      <c r="B2" s="37"/>
      <c r="C2" s="37"/>
      <c r="D2" s="37"/>
      <c r="E2" s="37"/>
      <c r="F2" s="37"/>
      <c r="G2" s="37"/>
      <c r="H2" s="67"/>
      <c r="I2" s="37"/>
      <c r="J2" s="37"/>
      <c r="K2" s="37"/>
      <c r="L2" s="37"/>
      <c r="M2" s="37"/>
      <c r="N2" s="67"/>
      <c r="O2" s="37"/>
      <c r="P2" s="37"/>
      <c r="Q2" s="37"/>
      <c r="R2" s="37"/>
      <c r="S2" s="37"/>
      <c r="T2" s="67"/>
      <c r="U2" s="38"/>
      <c r="V2" s="38"/>
      <c r="W2" s="38"/>
      <c r="X2" s="38"/>
      <c r="Y2" s="38"/>
      <c r="Z2" s="67"/>
      <c r="AA2" s="37"/>
      <c r="AB2" s="37"/>
      <c r="AC2" s="37"/>
      <c r="AD2" s="37"/>
      <c r="AE2" s="37"/>
      <c r="AF2" s="67"/>
      <c r="AG2" s="67"/>
      <c r="AH2" s="41"/>
      <c r="AI2" s="67"/>
      <c r="AJ2" s="67"/>
      <c r="AK2" s="67"/>
      <c r="AL2" s="84"/>
      <c r="AM2" s="84"/>
      <c r="AN2" s="84"/>
      <c r="AO2" s="84"/>
      <c r="AP2" s="84"/>
      <c r="AQ2" s="84"/>
      <c r="AR2" s="67"/>
      <c r="AS2" s="41"/>
      <c r="AT2" s="41"/>
      <c r="AU2" s="41"/>
      <c r="AV2" s="41"/>
      <c r="AW2" s="41"/>
      <c r="AX2" s="38"/>
      <c r="AY2" s="41"/>
      <c r="AZ2" s="41"/>
      <c r="BA2" s="41"/>
      <c r="BB2" s="41"/>
      <c r="BC2" s="41"/>
      <c r="BD2" s="39"/>
      <c r="BE2" s="41"/>
      <c r="BF2" s="41"/>
      <c r="BG2" s="41"/>
      <c r="BH2" s="41"/>
      <c r="BI2" s="41"/>
      <c r="BJ2" s="39"/>
      <c r="BK2" s="41"/>
      <c r="BL2" s="41"/>
      <c r="BM2" s="41"/>
      <c r="BN2" s="41"/>
      <c r="BO2" s="41"/>
      <c r="BP2" s="39"/>
      <c r="BQ2" s="41"/>
      <c r="BR2" s="41"/>
      <c r="BS2" s="41"/>
      <c r="BT2" s="41"/>
      <c r="BU2" s="41"/>
      <c r="BV2" s="40"/>
      <c r="BW2" s="41"/>
      <c r="BX2" s="41"/>
      <c r="BY2" s="41"/>
      <c r="BZ2" s="41"/>
      <c r="CA2" s="41"/>
      <c r="CB2" s="40"/>
      <c r="CC2" s="41"/>
      <c r="CD2" s="41"/>
      <c r="CE2" s="41"/>
      <c r="CF2" s="41"/>
      <c r="CG2" s="41"/>
      <c r="CH2" s="39"/>
      <c r="CI2" s="41"/>
      <c r="CJ2" s="41"/>
      <c r="CK2" s="41"/>
      <c r="CL2" s="41"/>
      <c r="CM2" s="41"/>
      <c r="CN2" s="39"/>
      <c r="CO2" s="41"/>
      <c r="CP2" s="41"/>
      <c r="CQ2" s="41"/>
      <c r="CR2" s="41"/>
      <c r="CS2" s="41"/>
      <c r="CT2" s="39"/>
      <c r="CU2" s="41"/>
      <c r="CV2" s="41"/>
      <c r="CW2" s="41"/>
      <c r="CX2" s="41"/>
      <c r="CY2" s="41"/>
      <c r="CZ2" s="39"/>
      <c r="DA2" s="41"/>
      <c r="DB2" s="41"/>
      <c r="DC2" s="41"/>
      <c r="DD2" s="41"/>
      <c r="DE2" s="41"/>
    </row>
    <row r="3" spans="2:109" ht="13.5" thickBot="1" x14ac:dyDescent="0.25"/>
    <row r="4" spans="2:109" ht="24.75" customHeight="1" thickBot="1" x14ac:dyDescent="0.3">
      <c r="B4" s="24" t="s">
        <v>41</v>
      </c>
      <c r="C4" s="100" t="s">
        <v>144</v>
      </c>
      <c r="D4" s="100" t="s">
        <v>142</v>
      </c>
      <c r="E4" s="100" t="s">
        <v>143</v>
      </c>
      <c r="F4" s="100" t="s">
        <v>141</v>
      </c>
      <c r="G4" s="100" t="s">
        <v>140</v>
      </c>
      <c r="H4" s="69"/>
      <c r="I4" s="100" t="s">
        <v>138</v>
      </c>
      <c r="J4" s="100" t="s">
        <v>137</v>
      </c>
      <c r="K4" s="100" t="s">
        <v>136</v>
      </c>
      <c r="L4" s="100" t="s">
        <v>135</v>
      </c>
      <c r="M4" s="100" t="s">
        <v>133</v>
      </c>
      <c r="N4" s="69"/>
      <c r="O4" s="100" t="s">
        <v>132</v>
      </c>
      <c r="P4" s="100" t="s">
        <v>130</v>
      </c>
      <c r="Q4" s="100" t="s">
        <v>131</v>
      </c>
      <c r="R4" s="100" t="s">
        <v>129</v>
      </c>
      <c r="S4" s="100" t="s">
        <v>133</v>
      </c>
      <c r="T4" s="69"/>
      <c r="U4" s="100" t="s">
        <v>46</v>
      </c>
      <c r="V4" s="100" t="s">
        <v>32</v>
      </c>
      <c r="W4" s="100" t="s">
        <v>47</v>
      </c>
      <c r="X4" s="100" t="s">
        <v>48</v>
      </c>
      <c r="Y4" s="100" t="s">
        <v>49</v>
      </c>
      <c r="Z4" s="69"/>
      <c r="AA4" s="32" t="s">
        <v>50</v>
      </c>
      <c r="AB4" s="32" t="s">
        <v>24</v>
      </c>
      <c r="AC4" s="32" t="s">
        <v>51</v>
      </c>
      <c r="AD4" s="32" t="s">
        <v>52</v>
      </c>
      <c r="AE4" s="32" t="s">
        <v>53</v>
      </c>
      <c r="AF4" s="69"/>
      <c r="AG4" s="32" t="s">
        <v>54</v>
      </c>
      <c r="AH4" s="32" t="s">
        <v>23</v>
      </c>
      <c r="AI4" s="32" t="s">
        <v>55</v>
      </c>
      <c r="AJ4" s="32" t="s">
        <v>56</v>
      </c>
      <c r="AK4" s="32" t="s">
        <v>57</v>
      </c>
      <c r="AL4" s="75"/>
      <c r="AM4" s="100" t="s">
        <v>50</v>
      </c>
      <c r="AN4" s="100" t="s">
        <v>35</v>
      </c>
      <c r="AO4" s="100" t="s">
        <v>51</v>
      </c>
      <c r="AP4" s="101" t="s">
        <v>59</v>
      </c>
      <c r="AQ4" s="101" t="s">
        <v>58</v>
      </c>
      <c r="AR4" s="69"/>
      <c r="AS4" s="100" t="s">
        <v>60</v>
      </c>
      <c r="AT4" s="100" t="s">
        <v>25</v>
      </c>
      <c r="AU4" s="100" t="s">
        <v>61</v>
      </c>
      <c r="AV4" s="101" t="s">
        <v>62</v>
      </c>
      <c r="AW4" s="101" t="s">
        <v>63</v>
      </c>
      <c r="AX4" s="46"/>
      <c r="AY4" s="25" t="s">
        <v>64</v>
      </c>
      <c r="AZ4" s="25" t="s">
        <v>26</v>
      </c>
      <c r="BA4" s="25" t="s">
        <v>65</v>
      </c>
      <c r="BB4" s="25" t="s">
        <v>66</v>
      </c>
      <c r="BC4" s="25" t="s">
        <v>67</v>
      </c>
      <c r="BD4" s="47"/>
      <c r="BE4" s="100" t="s">
        <v>68</v>
      </c>
      <c r="BF4" s="100" t="s">
        <v>27</v>
      </c>
      <c r="BG4" s="100" t="s">
        <v>69</v>
      </c>
      <c r="BH4" s="100" t="s">
        <v>70</v>
      </c>
      <c r="BI4" s="100" t="s">
        <v>71</v>
      </c>
      <c r="BJ4" s="47"/>
      <c r="BK4" s="100" t="s">
        <v>72</v>
      </c>
      <c r="BL4" s="100" t="s">
        <v>28</v>
      </c>
      <c r="BM4" s="100" t="s">
        <v>73</v>
      </c>
      <c r="BN4" s="100" t="s">
        <v>74</v>
      </c>
      <c r="BO4" s="100" t="s">
        <v>75</v>
      </c>
      <c r="BP4" s="47"/>
      <c r="BQ4" s="100" t="s">
        <v>76</v>
      </c>
      <c r="BR4" s="100" t="s">
        <v>29</v>
      </c>
      <c r="BS4" s="100" t="s">
        <v>77</v>
      </c>
      <c r="BT4" s="100" t="s">
        <v>78</v>
      </c>
      <c r="BU4" s="100" t="s">
        <v>79</v>
      </c>
      <c r="BV4" s="47"/>
      <c r="BW4" s="100" t="s">
        <v>80</v>
      </c>
      <c r="BX4" s="100" t="s">
        <v>30</v>
      </c>
      <c r="BY4" s="100" t="s">
        <v>81</v>
      </c>
      <c r="BZ4" s="100" t="s">
        <v>82</v>
      </c>
      <c r="CA4" s="100" t="s">
        <v>83</v>
      </c>
      <c r="CB4" s="47"/>
      <c r="CC4" s="100" t="s">
        <v>84</v>
      </c>
      <c r="CD4" s="100" t="s">
        <v>31</v>
      </c>
      <c r="CE4" s="100" t="s">
        <v>85</v>
      </c>
      <c r="CF4" s="100" t="s">
        <v>86</v>
      </c>
      <c r="CG4" s="100" t="s">
        <v>87</v>
      </c>
      <c r="CH4" s="47"/>
      <c r="CI4" s="100" t="s">
        <v>88</v>
      </c>
      <c r="CJ4" s="100" t="s">
        <v>22</v>
      </c>
      <c r="CK4" s="100" t="s">
        <v>89</v>
      </c>
      <c r="CL4" s="100" t="s">
        <v>90</v>
      </c>
      <c r="CM4" s="100" t="s">
        <v>91</v>
      </c>
      <c r="CN4" s="47"/>
      <c r="CO4" s="100" t="s">
        <v>92</v>
      </c>
      <c r="CP4" s="100" t="s">
        <v>21</v>
      </c>
      <c r="CQ4" s="100" t="s">
        <v>93</v>
      </c>
      <c r="CR4" s="100" t="s">
        <v>94</v>
      </c>
      <c r="CS4" s="100" t="s">
        <v>95</v>
      </c>
      <c r="CT4" s="47"/>
      <c r="CU4" s="100" t="s">
        <v>96</v>
      </c>
      <c r="CV4" s="100" t="s">
        <v>20</v>
      </c>
      <c r="CW4" s="100" t="s">
        <v>97</v>
      </c>
      <c r="CX4" s="100" t="s">
        <v>98</v>
      </c>
      <c r="CY4" s="100" t="s">
        <v>99</v>
      </c>
      <c r="CZ4" s="47"/>
      <c r="DA4" s="100" t="s">
        <v>100</v>
      </c>
      <c r="DB4" s="100" t="s">
        <v>19</v>
      </c>
      <c r="DC4" s="100" t="s">
        <v>101</v>
      </c>
      <c r="DD4" s="100" t="s">
        <v>102</v>
      </c>
      <c r="DE4" s="100" t="s">
        <v>103</v>
      </c>
    </row>
    <row r="5" spans="2:109" ht="12" customHeight="1" x14ac:dyDescent="0.25">
      <c r="B5" s="69"/>
      <c r="C5" s="69"/>
      <c r="D5" s="69"/>
      <c r="E5" s="69"/>
      <c r="F5" s="69"/>
      <c r="G5" s="69"/>
      <c r="H5" s="69"/>
      <c r="I5" s="69"/>
      <c r="J5" s="69"/>
      <c r="K5" s="69"/>
      <c r="L5" s="107"/>
      <c r="M5" s="107"/>
      <c r="N5" s="69"/>
      <c r="O5" s="107"/>
      <c r="P5" s="107"/>
      <c r="Q5" s="107"/>
      <c r="R5" s="107"/>
      <c r="S5" s="107"/>
      <c r="T5" s="69"/>
      <c r="U5" s="107"/>
      <c r="V5" s="107"/>
      <c r="W5" s="107"/>
      <c r="X5" s="107"/>
      <c r="Y5" s="107"/>
      <c r="Z5" s="69"/>
      <c r="AA5" s="108"/>
      <c r="AB5" s="108"/>
      <c r="AC5" s="108"/>
      <c r="AD5" s="108"/>
      <c r="AE5" s="108"/>
      <c r="AF5" s="69"/>
      <c r="AG5" s="108"/>
      <c r="AH5" s="108"/>
      <c r="AI5" s="108"/>
      <c r="AJ5" s="108"/>
      <c r="AK5" s="108"/>
      <c r="AL5" s="75"/>
      <c r="AM5" s="107"/>
      <c r="AN5" s="107"/>
      <c r="AO5" s="107"/>
      <c r="AP5" s="109"/>
      <c r="AQ5" s="109"/>
      <c r="AR5" s="69"/>
      <c r="AS5" s="107"/>
      <c r="AT5" s="107"/>
      <c r="AU5" s="107"/>
      <c r="AV5" s="109"/>
      <c r="AW5" s="109"/>
      <c r="AX5" s="46"/>
      <c r="AY5" s="75"/>
      <c r="AZ5" s="75"/>
      <c r="BA5" s="75"/>
      <c r="BB5" s="75"/>
      <c r="BC5" s="75"/>
      <c r="BD5" s="47"/>
      <c r="BE5" s="107"/>
      <c r="BF5" s="107"/>
      <c r="BG5" s="107"/>
      <c r="BH5" s="107"/>
      <c r="BI5" s="107"/>
      <c r="BJ5" s="47"/>
      <c r="BK5" s="107"/>
      <c r="BL5" s="107"/>
      <c r="BM5" s="107"/>
      <c r="BN5" s="107"/>
      <c r="BO5" s="107"/>
      <c r="BP5" s="47"/>
      <c r="BQ5" s="107"/>
      <c r="BR5" s="107"/>
      <c r="BS5" s="107"/>
      <c r="BT5" s="107"/>
      <c r="BU5" s="107"/>
      <c r="BV5" s="47"/>
      <c r="BW5" s="107"/>
      <c r="BX5" s="107"/>
      <c r="BY5" s="107"/>
      <c r="BZ5" s="107"/>
      <c r="CA5" s="107"/>
      <c r="CB5" s="47"/>
      <c r="CC5" s="107"/>
      <c r="CD5" s="107"/>
      <c r="CE5" s="107"/>
      <c r="CF5" s="107"/>
      <c r="CG5" s="107"/>
      <c r="CH5" s="47"/>
      <c r="CI5" s="107"/>
      <c r="CJ5" s="107"/>
      <c r="CK5" s="107"/>
      <c r="CL5" s="107"/>
      <c r="CM5" s="107"/>
      <c r="CN5" s="47"/>
      <c r="CO5" s="107"/>
      <c r="CP5" s="107"/>
      <c r="CQ5" s="107"/>
      <c r="CR5" s="107"/>
      <c r="CS5" s="107"/>
      <c r="CT5" s="47"/>
      <c r="CU5" s="107"/>
      <c r="CV5" s="107"/>
      <c r="CW5" s="107"/>
      <c r="CX5" s="107"/>
      <c r="CY5" s="107"/>
      <c r="CZ5" s="47"/>
      <c r="DA5" s="107"/>
      <c r="DB5" s="107"/>
      <c r="DC5" s="107"/>
      <c r="DD5" s="107"/>
      <c r="DE5" s="107"/>
    </row>
    <row r="6" spans="2:109" ht="18.75" customHeight="1" x14ac:dyDescent="0.2">
      <c r="B6" s="12" t="s">
        <v>36</v>
      </c>
      <c r="C6" s="85">
        <v>111.9</v>
      </c>
      <c r="D6" s="85">
        <v>341.1</v>
      </c>
      <c r="E6" s="85">
        <v>109.6</v>
      </c>
      <c r="F6" s="85">
        <v>106.8</v>
      </c>
      <c r="G6" s="85">
        <v>124.7</v>
      </c>
      <c r="H6" s="103"/>
      <c r="I6" s="85">
        <v>114.3</v>
      </c>
      <c r="J6" s="85">
        <v>383.5</v>
      </c>
      <c r="K6" s="85">
        <v>124.7</v>
      </c>
      <c r="L6" s="85">
        <v>129.6</v>
      </c>
      <c r="M6" s="85">
        <v>129</v>
      </c>
      <c r="N6" s="85"/>
      <c r="O6" s="85">
        <v>111</v>
      </c>
      <c r="P6" s="85">
        <v>355.2</v>
      </c>
      <c r="Q6" s="85">
        <v>115.1</v>
      </c>
      <c r="R6" s="85">
        <v>121</v>
      </c>
      <c r="S6" s="85">
        <v>119.1</v>
      </c>
      <c r="T6" s="103"/>
      <c r="U6" s="85">
        <v>100.9</v>
      </c>
      <c r="V6" s="97">
        <f>W6+X6+Y6</f>
        <v>241.6</v>
      </c>
      <c r="W6" s="85">
        <v>113.1</v>
      </c>
      <c r="X6" s="85">
        <v>44.1</v>
      </c>
      <c r="Y6" s="85">
        <v>84.4</v>
      </c>
      <c r="Z6" s="70"/>
      <c r="AA6" s="33">
        <v>84.7</v>
      </c>
      <c r="AB6" s="73">
        <f>AC6+AD6+AE6</f>
        <v>249.4</v>
      </c>
      <c r="AC6" s="33">
        <v>79.900000000000006</v>
      </c>
      <c r="AD6" s="33">
        <v>80.599999999999994</v>
      </c>
      <c r="AE6" s="33">
        <v>88.9</v>
      </c>
      <c r="AF6" s="70"/>
      <c r="AG6" s="33">
        <v>78.7</v>
      </c>
      <c r="AH6" s="73">
        <f>AI6+AJ6+AK6</f>
        <v>240.39999999999998</v>
      </c>
      <c r="AI6" s="33">
        <v>83.1</v>
      </c>
      <c r="AJ6" s="33">
        <v>74.3</v>
      </c>
      <c r="AK6" s="33">
        <v>83</v>
      </c>
      <c r="AL6" s="85"/>
      <c r="AM6" s="85">
        <v>84.7</v>
      </c>
      <c r="AN6" s="51">
        <f>AO6+AP6+AQ6</f>
        <v>275</v>
      </c>
      <c r="AO6" s="85">
        <v>79.900000000000006</v>
      </c>
      <c r="AP6" s="51">
        <f>AP14-AP8-AP10-AP12</f>
        <v>95.399999999999977</v>
      </c>
      <c r="AQ6" s="51">
        <f>AQ14-AQ8-AQ10-AQ12</f>
        <v>99.700000000000017</v>
      </c>
      <c r="AR6" s="70"/>
      <c r="AS6" s="51">
        <v>90.9</v>
      </c>
      <c r="AT6" s="51">
        <f>AU6+AV6+AW6</f>
        <v>280.39999999999998</v>
      </c>
      <c r="AU6" s="51">
        <v>96.6</v>
      </c>
      <c r="AV6" s="51">
        <v>89</v>
      </c>
      <c r="AW6" s="51">
        <v>94.8</v>
      </c>
      <c r="AX6" s="48"/>
      <c r="AY6" s="51">
        <v>97</v>
      </c>
      <c r="AZ6" s="51">
        <f>BA6+BB6+BC6</f>
        <v>325.39999999999998</v>
      </c>
      <c r="BA6" s="51">
        <v>103.5</v>
      </c>
      <c r="BB6" s="51">
        <v>107.4</v>
      </c>
      <c r="BC6" s="51">
        <v>114.5</v>
      </c>
      <c r="BD6" s="49"/>
      <c r="BE6" s="51">
        <v>123.22713068713013</v>
      </c>
      <c r="BF6" s="51">
        <f>BG6+BH6+BI6</f>
        <v>386.4</v>
      </c>
      <c r="BG6" s="51">
        <v>126.5</v>
      </c>
      <c r="BH6" s="51">
        <v>132.69999999999999</v>
      </c>
      <c r="BI6" s="51">
        <v>127.2</v>
      </c>
      <c r="BJ6" s="49"/>
      <c r="BK6" s="51">
        <v>127.7</v>
      </c>
      <c r="BL6" s="51">
        <f>BM6+BN6+BO6</f>
        <v>403.6</v>
      </c>
      <c r="BM6" s="51">
        <v>133.1</v>
      </c>
      <c r="BN6" s="51">
        <v>137.6</v>
      </c>
      <c r="BO6" s="51">
        <v>132.9</v>
      </c>
      <c r="BP6" s="49"/>
      <c r="BQ6" s="51">
        <v>133.6</v>
      </c>
      <c r="BR6" s="51">
        <f>BS6+BT6+BU6</f>
        <v>361.1</v>
      </c>
      <c r="BS6" s="51">
        <v>125.2</v>
      </c>
      <c r="BT6" s="51">
        <v>123</v>
      </c>
      <c r="BU6" s="51">
        <v>112.9</v>
      </c>
      <c r="BV6" s="49"/>
      <c r="BW6" s="51">
        <v>108.4</v>
      </c>
      <c r="BX6" s="51">
        <f>BY6+BZ6+CA6</f>
        <v>349.5</v>
      </c>
      <c r="BY6" s="51">
        <v>109.7</v>
      </c>
      <c r="BZ6" s="51">
        <v>121.2</v>
      </c>
      <c r="CA6" s="51">
        <v>118.6</v>
      </c>
      <c r="CB6" s="49"/>
      <c r="CC6" s="51">
        <v>125</v>
      </c>
      <c r="CD6" s="51">
        <f>CE6+CF6+CG6</f>
        <v>363.7</v>
      </c>
      <c r="CE6" s="51">
        <v>115.69999999999999</v>
      </c>
      <c r="CF6" s="51">
        <v>130.6</v>
      </c>
      <c r="CG6" s="51">
        <v>117.4</v>
      </c>
      <c r="CH6" s="49"/>
      <c r="CI6" s="51">
        <v>110.9</v>
      </c>
      <c r="CJ6" s="51">
        <f>CK6+CL6+CM6</f>
        <v>343.6</v>
      </c>
      <c r="CK6" s="51">
        <v>110.60000000000002</v>
      </c>
      <c r="CL6" s="51">
        <v>114.3</v>
      </c>
      <c r="CM6" s="51">
        <v>118.7</v>
      </c>
      <c r="CN6" s="49"/>
      <c r="CO6" s="51">
        <v>109.3</v>
      </c>
      <c r="CP6" s="51">
        <f>CQ6+CR6+CS6</f>
        <v>351.2</v>
      </c>
      <c r="CQ6" s="51">
        <v>116.9</v>
      </c>
      <c r="CR6" s="51">
        <v>122.5</v>
      </c>
      <c r="CS6" s="51">
        <v>111.8</v>
      </c>
      <c r="CT6" s="49"/>
      <c r="CU6" s="51">
        <v>87.7</v>
      </c>
      <c r="CV6" s="51">
        <f>CW6+CX6+CY6</f>
        <v>312.2</v>
      </c>
      <c r="CW6" s="51">
        <v>96</v>
      </c>
      <c r="CX6" s="51">
        <v>106.2</v>
      </c>
      <c r="CY6" s="51">
        <v>110</v>
      </c>
      <c r="CZ6" s="49"/>
      <c r="DA6" s="51">
        <v>99.1</v>
      </c>
      <c r="DB6" s="51">
        <f>DC6+DD6+DE6</f>
        <v>323.89999999999998</v>
      </c>
      <c r="DC6" s="51">
        <v>104.3</v>
      </c>
      <c r="DD6" s="51">
        <v>106.4</v>
      </c>
      <c r="DE6" s="51">
        <v>113.2</v>
      </c>
    </row>
    <row r="7" spans="2:109" ht="5.25" customHeight="1" x14ac:dyDescent="0.2">
      <c r="B7" s="12"/>
      <c r="C7" s="86"/>
      <c r="D7" s="86"/>
      <c r="E7" s="86"/>
      <c r="F7" s="86"/>
      <c r="G7" s="86"/>
      <c r="H7" s="103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103"/>
      <c r="U7" s="86"/>
      <c r="V7" s="97"/>
      <c r="W7" s="86"/>
      <c r="X7" s="86"/>
      <c r="Y7" s="86"/>
      <c r="Z7" s="70"/>
      <c r="AA7" s="35"/>
      <c r="AB7" s="73"/>
      <c r="AC7" s="35"/>
      <c r="AD7" s="35"/>
      <c r="AE7" s="35"/>
      <c r="AF7" s="70"/>
      <c r="AG7" s="35"/>
      <c r="AH7" s="73"/>
      <c r="AI7" s="35"/>
      <c r="AJ7" s="35"/>
      <c r="AK7" s="35"/>
      <c r="AL7" s="86"/>
      <c r="AM7" s="86"/>
      <c r="AN7" s="51"/>
      <c r="AO7" s="86"/>
      <c r="AP7" s="51"/>
      <c r="AQ7" s="51"/>
      <c r="AR7" s="70"/>
      <c r="AS7" s="51"/>
      <c r="AT7" s="51"/>
      <c r="AU7" s="51"/>
      <c r="AV7" s="51"/>
      <c r="AW7" s="51"/>
      <c r="AX7" s="48"/>
      <c r="AY7" s="51"/>
      <c r="AZ7" s="51"/>
      <c r="BA7" s="51"/>
      <c r="BB7" s="51"/>
      <c r="BC7" s="51"/>
      <c r="BD7" s="52"/>
      <c r="BE7" s="51"/>
      <c r="BF7" s="51"/>
      <c r="BG7" s="51"/>
      <c r="BH7" s="51"/>
      <c r="BI7" s="51"/>
      <c r="BJ7" s="52"/>
      <c r="BK7" s="51"/>
      <c r="BL7" s="51"/>
      <c r="BM7" s="51"/>
      <c r="BN7" s="51"/>
      <c r="BO7" s="51"/>
      <c r="BP7" s="52"/>
      <c r="BQ7" s="51"/>
      <c r="BR7" s="51"/>
      <c r="BS7" s="51"/>
      <c r="BT7" s="51"/>
      <c r="BU7" s="51"/>
      <c r="BV7" s="52"/>
      <c r="BW7" s="51"/>
      <c r="BX7" s="51"/>
      <c r="BY7" s="51"/>
      <c r="BZ7" s="51"/>
      <c r="CA7" s="51"/>
      <c r="CB7" s="52"/>
      <c r="CC7" s="51"/>
      <c r="CD7" s="51"/>
      <c r="CE7" s="51"/>
      <c r="CF7" s="51"/>
      <c r="CG7" s="51"/>
      <c r="CH7" s="52"/>
      <c r="CI7" s="51"/>
      <c r="CJ7" s="51"/>
      <c r="CK7" s="51"/>
      <c r="CL7" s="51"/>
      <c r="CM7" s="51"/>
      <c r="CN7" s="52"/>
      <c r="CO7" s="51"/>
      <c r="CP7" s="51"/>
      <c r="CQ7" s="51"/>
      <c r="CR7" s="51"/>
      <c r="CS7" s="51"/>
      <c r="CT7" s="52"/>
      <c r="CU7" s="51"/>
      <c r="CV7" s="51"/>
      <c r="CW7" s="51"/>
      <c r="CX7" s="51"/>
      <c r="CY7" s="51"/>
      <c r="CZ7" s="52"/>
      <c r="DA7" s="51"/>
      <c r="DB7" s="51"/>
      <c r="DC7" s="51"/>
      <c r="DD7" s="51"/>
      <c r="DE7" s="51"/>
    </row>
    <row r="8" spans="2:109" ht="18.75" customHeight="1" x14ac:dyDescent="0.2">
      <c r="B8" s="12" t="s">
        <v>38</v>
      </c>
      <c r="C8" s="85">
        <v>90.7</v>
      </c>
      <c r="D8" s="85">
        <v>321.10000000000002</v>
      </c>
      <c r="E8" s="85">
        <v>85.4</v>
      </c>
      <c r="F8" s="85">
        <v>114.1</v>
      </c>
      <c r="G8" s="85">
        <v>121.6</v>
      </c>
      <c r="H8" s="103"/>
      <c r="I8" s="85">
        <v>92.2</v>
      </c>
      <c r="J8" s="85">
        <v>332.7</v>
      </c>
      <c r="K8" s="85">
        <v>95.7</v>
      </c>
      <c r="L8" s="85">
        <v>120</v>
      </c>
      <c r="M8" s="85">
        <v>117.2</v>
      </c>
      <c r="N8" s="85"/>
      <c r="O8" s="85">
        <v>87.4</v>
      </c>
      <c r="P8" s="85">
        <v>291</v>
      </c>
      <c r="Q8" s="85">
        <v>82.8</v>
      </c>
      <c r="R8" s="85">
        <v>106.7</v>
      </c>
      <c r="S8" s="85">
        <v>101.5</v>
      </c>
      <c r="T8" s="103"/>
      <c r="U8" s="85">
        <v>86.1</v>
      </c>
      <c r="V8" s="97">
        <f>W8+X8+Y8</f>
        <v>244.2</v>
      </c>
      <c r="W8" s="85">
        <v>79.3</v>
      </c>
      <c r="X8" s="85">
        <v>57.2</v>
      </c>
      <c r="Y8" s="85">
        <v>107.7</v>
      </c>
      <c r="Z8" s="70"/>
      <c r="AA8" s="33">
        <v>106.9</v>
      </c>
      <c r="AB8" s="73">
        <f>AC8+AD8+AE8</f>
        <v>341.79999999999995</v>
      </c>
      <c r="AC8" s="33">
        <v>95.5</v>
      </c>
      <c r="AD8" s="33">
        <v>121.7</v>
      </c>
      <c r="AE8" s="33">
        <v>124.6</v>
      </c>
      <c r="AF8" s="70"/>
      <c r="AG8" s="33">
        <v>120.4</v>
      </c>
      <c r="AH8" s="73">
        <f>AI8+AJ8+AK8</f>
        <v>331.6</v>
      </c>
      <c r="AI8" s="33">
        <v>91.7</v>
      </c>
      <c r="AJ8" s="33">
        <v>116.4</v>
      </c>
      <c r="AK8" s="33">
        <v>123.5</v>
      </c>
      <c r="AL8" s="85"/>
      <c r="AM8" s="85">
        <v>106.9</v>
      </c>
      <c r="AN8" s="51">
        <f>AO8+AP8+AQ8</f>
        <v>341.79999999999995</v>
      </c>
      <c r="AO8" s="85">
        <v>95.5</v>
      </c>
      <c r="AP8" s="51">
        <f>AD8</f>
        <v>121.7</v>
      </c>
      <c r="AQ8" s="51">
        <f>AE8</f>
        <v>124.6</v>
      </c>
      <c r="AR8" s="70"/>
      <c r="AS8" s="51">
        <v>120.37</v>
      </c>
      <c r="AT8" s="51">
        <f>AU8+AV8+AW8</f>
        <v>331.6</v>
      </c>
      <c r="AU8" s="51">
        <v>91.7</v>
      </c>
      <c r="AV8" s="51">
        <v>116.4</v>
      </c>
      <c r="AW8" s="51">
        <v>123.5</v>
      </c>
      <c r="AX8" s="48"/>
      <c r="AY8" s="51">
        <v>97.2</v>
      </c>
      <c r="AZ8" s="51">
        <f>BA8+BB8+BC8</f>
        <v>360.5</v>
      </c>
      <c r="BA8" s="51">
        <v>98.7</v>
      </c>
      <c r="BB8" s="51">
        <v>163.30000000000001</v>
      </c>
      <c r="BC8" s="51">
        <v>98.5</v>
      </c>
      <c r="BD8" s="49"/>
      <c r="BE8" s="51">
        <v>138.42942550932065</v>
      </c>
      <c r="BF8" s="51">
        <f>BG8+BH8+BI8</f>
        <v>399.1</v>
      </c>
      <c r="BG8" s="51">
        <v>107.6</v>
      </c>
      <c r="BH8" s="51">
        <v>161.4</v>
      </c>
      <c r="BI8" s="51">
        <v>130.1</v>
      </c>
      <c r="BJ8" s="49"/>
      <c r="BK8" s="51">
        <v>130.19999999999999</v>
      </c>
      <c r="BL8" s="51">
        <f>BM8+BN8+BO8</f>
        <v>378.6</v>
      </c>
      <c r="BM8" s="51">
        <v>101.7</v>
      </c>
      <c r="BN8" s="51">
        <v>144</v>
      </c>
      <c r="BO8" s="51">
        <v>132.9</v>
      </c>
      <c r="BP8" s="49"/>
      <c r="BQ8" s="51">
        <v>118.6</v>
      </c>
      <c r="BR8" s="51">
        <f>BS8+BT8+BU8</f>
        <v>368.20000000000005</v>
      </c>
      <c r="BS8" s="51">
        <v>98.6</v>
      </c>
      <c r="BT8" s="51">
        <v>138.30000000000001</v>
      </c>
      <c r="BU8" s="51">
        <v>131.30000000000001</v>
      </c>
      <c r="BV8" s="49"/>
      <c r="BW8" s="51">
        <v>119.1</v>
      </c>
      <c r="BX8" s="51">
        <f>BY8+BZ8+CA8</f>
        <v>351.7</v>
      </c>
      <c r="BY8" s="51">
        <v>96.8</v>
      </c>
      <c r="BZ8" s="51">
        <v>126.7</v>
      </c>
      <c r="CA8" s="51">
        <v>128.19999999999999</v>
      </c>
      <c r="CB8" s="49"/>
      <c r="CC8" s="51">
        <v>128.6</v>
      </c>
      <c r="CD8" s="51">
        <f>CE8+CF8+CG8</f>
        <v>342</v>
      </c>
      <c r="CE8" s="51">
        <v>91.100000000000023</v>
      </c>
      <c r="CF8" s="51">
        <v>132.5</v>
      </c>
      <c r="CG8" s="51">
        <v>118.4</v>
      </c>
      <c r="CH8" s="49"/>
      <c r="CI8" s="51">
        <v>101.9</v>
      </c>
      <c r="CJ8" s="51">
        <f>CK8+CL8+CM8</f>
        <v>343.19999999999993</v>
      </c>
      <c r="CK8" s="51">
        <v>81.399999999999977</v>
      </c>
      <c r="CL8" s="51">
        <v>131.69999999999999</v>
      </c>
      <c r="CM8" s="51">
        <v>130.1</v>
      </c>
      <c r="CN8" s="49"/>
      <c r="CO8" s="51">
        <v>106.2</v>
      </c>
      <c r="CP8" s="51">
        <f>CQ8+CR8+CS8</f>
        <v>334.2</v>
      </c>
      <c r="CQ8" s="51">
        <v>85.5</v>
      </c>
      <c r="CR8" s="51">
        <v>120.5</v>
      </c>
      <c r="CS8" s="51">
        <v>128.19999999999999</v>
      </c>
      <c r="CT8" s="49"/>
      <c r="CU8" s="51">
        <v>106.8</v>
      </c>
      <c r="CV8" s="51">
        <f>CW8+CX8+CY8</f>
        <v>337.9</v>
      </c>
      <c r="CW8" s="51">
        <v>81</v>
      </c>
      <c r="CX8" s="51">
        <v>125.2</v>
      </c>
      <c r="CY8" s="51">
        <v>131.69999999999999</v>
      </c>
      <c r="CZ8" s="49"/>
      <c r="DA8" s="51">
        <v>132.80000000000001</v>
      </c>
      <c r="DB8" s="51">
        <f>DC8+DD8+DE8</f>
        <v>411</v>
      </c>
      <c r="DC8" s="51">
        <v>91.7</v>
      </c>
      <c r="DD8" s="51">
        <v>152.30000000000001</v>
      </c>
      <c r="DE8" s="51">
        <v>167</v>
      </c>
    </row>
    <row r="9" spans="2:109" ht="5.25" customHeight="1" x14ac:dyDescent="0.2">
      <c r="B9" s="12"/>
      <c r="C9" s="86"/>
      <c r="D9" s="86"/>
      <c r="E9" s="86"/>
      <c r="F9" s="86"/>
      <c r="G9" s="86"/>
      <c r="H9" s="103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103"/>
      <c r="U9" s="86"/>
      <c r="V9" s="97"/>
      <c r="W9" s="86"/>
      <c r="X9" s="86"/>
      <c r="Y9" s="86"/>
      <c r="Z9" s="70"/>
      <c r="AA9" s="35"/>
      <c r="AB9" s="73"/>
      <c r="AC9" s="35"/>
      <c r="AD9" s="35"/>
      <c r="AE9" s="35"/>
      <c r="AF9" s="70"/>
      <c r="AG9" s="35"/>
      <c r="AH9" s="73"/>
      <c r="AI9" s="35"/>
      <c r="AJ9" s="35"/>
      <c r="AK9" s="35"/>
      <c r="AL9" s="86"/>
      <c r="AM9" s="86"/>
      <c r="AN9" s="51"/>
      <c r="AO9" s="86"/>
      <c r="AP9" s="51"/>
      <c r="AQ9" s="51"/>
      <c r="AR9" s="70"/>
      <c r="AS9" s="51"/>
      <c r="AT9" s="51"/>
      <c r="AU9" s="51"/>
      <c r="AV9" s="51"/>
      <c r="AW9" s="51"/>
      <c r="AX9" s="48"/>
      <c r="AY9" s="51"/>
      <c r="AZ9" s="51"/>
      <c r="BA9" s="51"/>
      <c r="BB9" s="51"/>
      <c r="BC9" s="51"/>
      <c r="BD9" s="52"/>
      <c r="BE9" s="51"/>
      <c r="BF9" s="51"/>
      <c r="BG9" s="51"/>
      <c r="BH9" s="51"/>
      <c r="BI9" s="51"/>
      <c r="BJ9" s="52"/>
      <c r="BK9" s="51"/>
      <c r="BL9" s="51"/>
      <c r="BM9" s="51"/>
      <c r="BN9" s="51"/>
      <c r="BO9" s="51"/>
      <c r="BP9" s="52"/>
      <c r="BQ9" s="51"/>
      <c r="BR9" s="51"/>
      <c r="BS9" s="51"/>
      <c r="BT9" s="51"/>
      <c r="BU9" s="51"/>
      <c r="BV9" s="52"/>
      <c r="BW9" s="51"/>
      <c r="BX9" s="51"/>
      <c r="BY9" s="51"/>
      <c r="BZ9" s="51"/>
      <c r="CA9" s="51"/>
      <c r="CB9" s="52"/>
      <c r="CC9" s="51"/>
      <c r="CD9" s="51"/>
      <c r="CE9" s="51"/>
      <c r="CF9" s="51"/>
      <c r="CG9" s="51"/>
      <c r="CH9" s="52"/>
      <c r="CI9" s="51"/>
      <c r="CJ9" s="51"/>
      <c r="CK9" s="51"/>
      <c r="CL9" s="51"/>
      <c r="CM9" s="51"/>
      <c r="CN9" s="52"/>
      <c r="CO9" s="51"/>
      <c r="CP9" s="51"/>
      <c r="CQ9" s="51"/>
      <c r="CR9" s="51"/>
      <c r="CS9" s="51"/>
      <c r="CT9" s="52"/>
      <c r="CU9" s="51"/>
      <c r="CV9" s="51"/>
      <c r="CW9" s="51"/>
      <c r="CX9" s="51"/>
      <c r="CY9" s="51"/>
      <c r="CZ9" s="52"/>
      <c r="DA9" s="51"/>
      <c r="DB9" s="51"/>
      <c r="DC9" s="51"/>
      <c r="DD9" s="51"/>
      <c r="DE9" s="51"/>
    </row>
    <row r="10" spans="2:109" ht="18.75" customHeight="1" x14ac:dyDescent="0.2">
      <c r="B10" s="12" t="s">
        <v>37</v>
      </c>
      <c r="C10" s="85">
        <v>16.2</v>
      </c>
      <c r="D10" s="85">
        <v>43.8</v>
      </c>
      <c r="E10" s="85">
        <v>15.2</v>
      </c>
      <c r="F10" s="85">
        <v>16.5</v>
      </c>
      <c r="G10" s="85">
        <v>12</v>
      </c>
      <c r="H10" s="103"/>
      <c r="I10" s="85">
        <v>16.399999999999999</v>
      </c>
      <c r="J10" s="85">
        <v>41.3</v>
      </c>
      <c r="K10" s="85">
        <v>16.2</v>
      </c>
      <c r="L10" s="85">
        <v>12.7</v>
      </c>
      <c r="M10" s="85">
        <v>12.4</v>
      </c>
      <c r="N10" s="85"/>
      <c r="O10" s="85">
        <v>15.4</v>
      </c>
      <c r="P10" s="85">
        <v>37.200000000000003</v>
      </c>
      <c r="Q10" s="85">
        <v>11.3</v>
      </c>
      <c r="R10" s="85">
        <v>12.9</v>
      </c>
      <c r="S10" s="85">
        <v>13</v>
      </c>
      <c r="T10" s="103"/>
      <c r="U10" s="85">
        <v>21.1</v>
      </c>
      <c r="V10" s="97">
        <f>W10+X10+Y10</f>
        <v>39.6</v>
      </c>
      <c r="W10" s="85">
        <v>15.9</v>
      </c>
      <c r="X10" s="85">
        <v>8.8000000000000007</v>
      </c>
      <c r="Y10" s="85">
        <v>14.9</v>
      </c>
      <c r="Z10" s="70"/>
      <c r="AA10" s="33">
        <v>17</v>
      </c>
      <c r="AB10" s="73">
        <f>AC10+AD10+AE10</f>
        <v>60.900000000000006</v>
      </c>
      <c r="AC10" s="33">
        <v>17.5</v>
      </c>
      <c r="AD10" s="33">
        <v>25.7</v>
      </c>
      <c r="AE10" s="33">
        <v>17.7</v>
      </c>
      <c r="AF10" s="70"/>
      <c r="AG10" s="33">
        <v>15.4</v>
      </c>
      <c r="AH10" s="73">
        <f>AI10+AJ10+AK10</f>
        <v>47.94</v>
      </c>
      <c r="AI10" s="33">
        <v>15.4</v>
      </c>
      <c r="AJ10" s="33">
        <v>18.2</v>
      </c>
      <c r="AK10" s="33">
        <v>14.34</v>
      </c>
      <c r="AL10" s="85"/>
      <c r="AM10" s="85">
        <v>17</v>
      </c>
      <c r="AN10" s="51">
        <f>AO10+AP10+AQ10</f>
        <v>60.900000000000006</v>
      </c>
      <c r="AO10" s="85">
        <v>17.5</v>
      </c>
      <c r="AP10" s="51">
        <f>AD10</f>
        <v>25.7</v>
      </c>
      <c r="AQ10" s="51">
        <f>AE10</f>
        <v>17.7</v>
      </c>
      <c r="AR10" s="70"/>
      <c r="AS10" s="51">
        <v>15.44</v>
      </c>
      <c r="AT10" s="51">
        <f>AU10+AV10+AW10</f>
        <v>47.94</v>
      </c>
      <c r="AU10" s="51">
        <v>15.4</v>
      </c>
      <c r="AV10" s="51">
        <v>18.2</v>
      </c>
      <c r="AW10" s="51">
        <v>14.34</v>
      </c>
      <c r="AX10" s="48"/>
      <c r="AY10" s="51">
        <v>18.7</v>
      </c>
      <c r="AZ10" s="51">
        <f>BA10+BB10+BC10</f>
        <v>45.699999999999996</v>
      </c>
      <c r="BA10" s="51">
        <v>16.7</v>
      </c>
      <c r="BB10" s="51">
        <v>17.899999999999999</v>
      </c>
      <c r="BC10" s="51">
        <v>11.1</v>
      </c>
      <c r="BD10" s="49"/>
      <c r="BE10" s="51">
        <v>24.547764454414953</v>
      </c>
      <c r="BF10" s="51">
        <f>BG10+BH10+BI10</f>
        <v>90.100000000000009</v>
      </c>
      <c r="BG10" s="51">
        <v>31.3</v>
      </c>
      <c r="BH10" s="51">
        <v>32.1</v>
      </c>
      <c r="BI10" s="51">
        <v>26.7</v>
      </c>
      <c r="BJ10" s="49"/>
      <c r="BK10" s="51">
        <v>35</v>
      </c>
      <c r="BL10" s="51">
        <f>BM10+BN10+BO10</f>
        <v>112.9</v>
      </c>
      <c r="BM10" s="51">
        <v>29.9</v>
      </c>
      <c r="BN10" s="51">
        <v>45.5</v>
      </c>
      <c r="BO10" s="51">
        <v>37.5</v>
      </c>
      <c r="BP10" s="49"/>
      <c r="BQ10" s="51">
        <v>51.9</v>
      </c>
      <c r="BR10" s="51">
        <f>BS10+BT10+BU10</f>
        <v>125.19999999999999</v>
      </c>
      <c r="BS10" s="51">
        <v>32.799999999999997</v>
      </c>
      <c r="BT10" s="51">
        <v>47.4</v>
      </c>
      <c r="BU10" s="51">
        <v>45</v>
      </c>
      <c r="BV10" s="49"/>
      <c r="BW10" s="51">
        <v>47.1</v>
      </c>
      <c r="BX10" s="51">
        <f>BY10+BZ10+CA10</f>
        <v>130.4</v>
      </c>
      <c r="BY10" s="51">
        <v>34.1</v>
      </c>
      <c r="BZ10" s="51">
        <v>50.3</v>
      </c>
      <c r="CA10" s="51">
        <v>46</v>
      </c>
      <c r="CB10" s="49"/>
      <c r="CC10" s="51">
        <v>54.1</v>
      </c>
      <c r="CD10" s="51">
        <f>CE10+CF10+CG10</f>
        <v>144.70000000000002</v>
      </c>
      <c r="CE10" s="51">
        <v>38.600000000000023</v>
      </c>
      <c r="CF10" s="51">
        <v>57.2</v>
      </c>
      <c r="CG10" s="51">
        <v>48.9</v>
      </c>
      <c r="CH10" s="49"/>
      <c r="CI10" s="51">
        <v>50.2</v>
      </c>
      <c r="CJ10" s="51">
        <f>CK10+CL10+CM10</f>
        <v>135.09999999999997</v>
      </c>
      <c r="CK10" s="51">
        <v>35.199999999999989</v>
      </c>
      <c r="CL10" s="51">
        <v>52.6</v>
      </c>
      <c r="CM10" s="51">
        <v>47.3</v>
      </c>
      <c r="CN10" s="49"/>
      <c r="CO10" s="51">
        <v>40.700000000000003</v>
      </c>
      <c r="CP10" s="51">
        <f>CQ10+CR10+CS10</f>
        <v>120.9</v>
      </c>
      <c r="CQ10" s="51">
        <v>31.8</v>
      </c>
      <c r="CR10" s="51">
        <v>48.1</v>
      </c>
      <c r="CS10" s="51">
        <v>41</v>
      </c>
      <c r="CT10" s="49"/>
      <c r="CU10" s="51">
        <v>32.4</v>
      </c>
      <c r="CV10" s="51">
        <f>CW10+CX10+CY10</f>
        <v>98.2</v>
      </c>
      <c r="CW10" s="51">
        <v>24.5</v>
      </c>
      <c r="CX10" s="51">
        <v>36.6</v>
      </c>
      <c r="CY10" s="51">
        <v>37.1</v>
      </c>
      <c r="CZ10" s="49"/>
      <c r="DA10" s="51">
        <v>35.799999999999997</v>
      </c>
      <c r="DB10" s="51">
        <f>DC10+DD10+DE10</f>
        <v>111.7</v>
      </c>
      <c r="DC10" s="51">
        <v>29.5</v>
      </c>
      <c r="DD10" s="51">
        <v>44</v>
      </c>
      <c r="DE10" s="51">
        <v>38.200000000000003</v>
      </c>
    </row>
    <row r="11" spans="2:109" ht="5.25" customHeight="1" x14ac:dyDescent="0.2">
      <c r="B11" s="12"/>
      <c r="C11" s="85"/>
      <c r="D11" s="85"/>
      <c r="E11" s="85"/>
      <c r="F11" s="85"/>
      <c r="G11" s="85"/>
      <c r="H11" s="103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103"/>
      <c r="U11" s="85"/>
      <c r="V11" s="97"/>
      <c r="W11" s="85"/>
      <c r="X11" s="85"/>
      <c r="Y11" s="85"/>
      <c r="Z11" s="70"/>
      <c r="AA11" s="33"/>
      <c r="AB11" s="73"/>
      <c r="AC11" s="33"/>
      <c r="AD11" s="33"/>
      <c r="AE11" s="33"/>
      <c r="AF11" s="70"/>
      <c r="AG11" s="33"/>
      <c r="AH11" s="73"/>
      <c r="AI11" s="33"/>
      <c r="AJ11" s="33"/>
      <c r="AK11" s="33"/>
      <c r="AL11" s="85"/>
      <c r="AM11" s="85"/>
      <c r="AN11" s="51"/>
      <c r="AO11" s="85"/>
      <c r="AP11" s="51"/>
      <c r="AQ11" s="51"/>
      <c r="AR11" s="70"/>
      <c r="AS11" s="51"/>
      <c r="AT11" s="51"/>
      <c r="AU11" s="51"/>
      <c r="AV11" s="51"/>
      <c r="AW11" s="51"/>
      <c r="AX11" s="48"/>
      <c r="AY11" s="51"/>
      <c r="AZ11" s="51"/>
      <c r="BA11" s="51"/>
      <c r="BB11" s="51"/>
      <c r="BC11" s="51"/>
      <c r="BD11" s="52"/>
      <c r="BE11" s="51"/>
      <c r="BF11" s="51"/>
      <c r="BG11" s="51"/>
      <c r="BH11" s="51"/>
      <c r="BI11" s="51"/>
      <c r="BJ11" s="52"/>
      <c r="BK11" s="51"/>
      <c r="BL11" s="51"/>
      <c r="BM11" s="51"/>
      <c r="BN11" s="51"/>
      <c r="BO11" s="51"/>
      <c r="BP11" s="52"/>
      <c r="BQ11" s="51"/>
      <c r="BR11" s="51"/>
      <c r="BS11" s="51"/>
      <c r="BT11" s="51"/>
      <c r="BU11" s="51"/>
      <c r="BV11" s="52"/>
      <c r="BW11" s="51"/>
      <c r="BX11" s="51"/>
      <c r="BY11" s="51"/>
      <c r="BZ11" s="51"/>
      <c r="CA11" s="51"/>
      <c r="CB11" s="52"/>
      <c r="CC11" s="51"/>
      <c r="CD11" s="51"/>
      <c r="CE11" s="51"/>
      <c r="CF11" s="51"/>
      <c r="CG11" s="51"/>
      <c r="CH11" s="52"/>
      <c r="CI11" s="51"/>
      <c r="CJ11" s="51"/>
      <c r="CK11" s="51"/>
      <c r="CL11" s="51"/>
      <c r="CM11" s="51"/>
      <c r="CN11" s="52"/>
      <c r="CO11" s="51"/>
      <c r="CP11" s="51"/>
      <c r="CQ11" s="51"/>
      <c r="CR11" s="51"/>
      <c r="CS11" s="51"/>
      <c r="CT11" s="52"/>
      <c r="CU11" s="51"/>
      <c r="CV11" s="51"/>
      <c r="CW11" s="51"/>
      <c r="CX11" s="51"/>
      <c r="CY11" s="51"/>
      <c r="CZ11" s="52"/>
      <c r="DA11" s="51"/>
      <c r="DB11" s="51"/>
      <c r="DC11" s="51"/>
      <c r="DD11" s="51"/>
      <c r="DE11" s="51"/>
    </row>
    <row r="12" spans="2:109" ht="18.75" customHeight="1" x14ac:dyDescent="0.2">
      <c r="B12" s="12" t="s">
        <v>39</v>
      </c>
      <c r="C12" s="85">
        <v>20.8</v>
      </c>
      <c r="D12" s="85">
        <v>79.2</v>
      </c>
      <c r="E12" s="85">
        <v>24.8</v>
      </c>
      <c r="F12" s="85">
        <v>25.5</v>
      </c>
      <c r="G12" s="85">
        <v>28.8</v>
      </c>
      <c r="H12" s="103"/>
      <c r="I12" s="85">
        <v>22.5</v>
      </c>
      <c r="J12" s="85">
        <v>73.8</v>
      </c>
      <c r="K12" s="85">
        <v>23.9</v>
      </c>
      <c r="L12" s="85">
        <v>26</v>
      </c>
      <c r="M12" s="85">
        <v>23.9</v>
      </c>
      <c r="N12" s="85"/>
      <c r="O12" s="85">
        <v>18.399999999999999</v>
      </c>
      <c r="P12" s="85">
        <v>54</v>
      </c>
      <c r="Q12" s="85">
        <v>17.399999999999999</v>
      </c>
      <c r="R12" s="85">
        <v>18.7</v>
      </c>
      <c r="S12" s="85">
        <v>17.8</v>
      </c>
      <c r="T12" s="103"/>
      <c r="U12" s="85">
        <v>17.5</v>
      </c>
      <c r="V12" s="97">
        <f>W12+X12+Y12</f>
        <v>29.4</v>
      </c>
      <c r="W12" s="85">
        <v>10.9</v>
      </c>
      <c r="X12" s="85">
        <v>4.4000000000000004</v>
      </c>
      <c r="Y12" s="85">
        <v>14.1</v>
      </c>
      <c r="Z12" s="70"/>
      <c r="AA12" s="33">
        <v>21.8</v>
      </c>
      <c r="AB12" s="73">
        <f>AC12+AD12+AE12</f>
        <v>56.500000000000007</v>
      </c>
      <c r="AC12" s="33">
        <v>19.8</v>
      </c>
      <c r="AD12" s="33">
        <v>20.6</v>
      </c>
      <c r="AE12" s="33">
        <v>16.100000000000001</v>
      </c>
      <c r="AF12" s="70"/>
      <c r="AG12" s="33">
        <v>22.4</v>
      </c>
      <c r="AH12" s="73">
        <f>AI12+AJ12+AK12</f>
        <v>53.839999999999989</v>
      </c>
      <c r="AI12" s="33">
        <v>17.899999999999999</v>
      </c>
      <c r="AJ12" s="33">
        <v>17.7</v>
      </c>
      <c r="AK12" s="33">
        <v>18.239999999999998</v>
      </c>
      <c r="AL12" s="85"/>
      <c r="AM12" s="85">
        <v>21.8</v>
      </c>
      <c r="AN12" s="51">
        <f>AO12+AP12+AQ12</f>
        <v>56.500000000000007</v>
      </c>
      <c r="AO12" s="85">
        <v>19.8</v>
      </c>
      <c r="AP12" s="51">
        <f>AD12</f>
        <v>20.6</v>
      </c>
      <c r="AQ12" s="51">
        <f>AE12</f>
        <v>16.100000000000001</v>
      </c>
      <c r="AR12" s="70"/>
      <c r="AS12" s="51">
        <v>22.42</v>
      </c>
      <c r="AT12" s="51">
        <f>AU12+AV12+AW12</f>
        <v>53.839999999999989</v>
      </c>
      <c r="AU12" s="51">
        <v>17.899999999999999</v>
      </c>
      <c r="AV12" s="51">
        <v>17.7</v>
      </c>
      <c r="AW12" s="51">
        <v>18.239999999999998</v>
      </c>
      <c r="AX12" s="48"/>
      <c r="AY12" s="51">
        <v>31.9</v>
      </c>
      <c r="AZ12" s="51">
        <f>BA12+BB12+BC12</f>
        <v>59.1</v>
      </c>
      <c r="BA12" s="51">
        <v>24.4</v>
      </c>
      <c r="BB12" s="51">
        <v>24.1</v>
      </c>
      <c r="BC12" s="51">
        <v>10.6</v>
      </c>
      <c r="BD12" s="49"/>
      <c r="BE12" s="51">
        <v>27.670151201690985</v>
      </c>
      <c r="BF12" s="51">
        <f>BG12+BH12+BI12</f>
        <v>63.6</v>
      </c>
      <c r="BG12" s="51">
        <v>22.6</v>
      </c>
      <c r="BH12" s="51">
        <v>23.4</v>
      </c>
      <c r="BI12" s="51">
        <v>17.600000000000001</v>
      </c>
      <c r="BJ12" s="49"/>
      <c r="BK12" s="51">
        <v>26.3</v>
      </c>
      <c r="BL12" s="51">
        <f>BM12+BN12+BO12</f>
        <v>64.599999999999994</v>
      </c>
      <c r="BM12" s="51">
        <v>20.100000000000001</v>
      </c>
      <c r="BN12" s="51">
        <v>23.4</v>
      </c>
      <c r="BO12" s="51">
        <v>21.1</v>
      </c>
      <c r="BP12" s="49"/>
      <c r="BQ12" s="51">
        <v>7.1</v>
      </c>
      <c r="BR12" s="51">
        <f>BS12+BT12+BU12</f>
        <v>13</v>
      </c>
      <c r="BS12" s="51">
        <v>4.5999999999999996</v>
      </c>
      <c r="BT12" s="51">
        <v>4.4000000000000004</v>
      </c>
      <c r="BU12" s="51">
        <v>4</v>
      </c>
      <c r="BV12" s="49"/>
      <c r="BW12" s="51">
        <v>5.0999999999999996</v>
      </c>
      <c r="BX12" s="51">
        <f>BY12+BZ12+CA12</f>
        <v>10.199999999999999</v>
      </c>
      <c r="BY12" s="51">
        <v>2.8</v>
      </c>
      <c r="BZ12" s="51">
        <v>3.2</v>
      </c>
      <c r="CA12" s="51">
        <v>4.2</v>
      </c>
      <c r="CB12" s="49"/>
      <c r="CC12" s="51">
        <v>5.2</v>
      </c>
      <c r="CD12" s="51">
        <f>CE12+CF12+CG12</f>
        <v>12</v>
      </c>
      <c r="CE12" s="51">
        <v>3.7000000000000011</v>
      </c>
      <c r="CF12" s="51">
        <v>4.3</v>
      </c>
      <c r="CG12" s="51">
        <v>4</v>
      </c>
      <c r="CH12" s="49"/>
      <c r="CI12" s="51">
        <v>5.4</v>
      </c>
      <c r="CJ12" s="51">
        <f>CK12+CL12+CM12</f>
        <v>11.6</v>
      </c>
      <c r="CK12" s="51">
        <v>3</v>
      </c>
      <c r="CL12" s="51">
        <v>4</v>
      </c>
      <c r="CM12" s="51">
        <v>4.5999999999999996</v>
      </c>
      <c r="CN12" s="49"/>
      <c r="CO12" s="51">
        <v>5.6</v>
      </c>
      <c r="CP12" s="51">
        <f>CQ12+CR12+CS12</f>
        <v>11.9</v>
      </c>
      <c r="CQ12" s="51">
        <v>3.7</v>
      </c>
      <c r="CR12" s="51">
        <v>3.2</v>
      </c>
      <c r="CS12" s="51">
        <v>5</v>
      </c>
      <c r="CT12" s="49"/>
      <c r="CU12" s="51">
        <v>9.6</v>
      </c>
      <c r="CV12" s="51">
        <f>CW12+CX12+CY12</f>
        <v>26.299999999999997</v>
      </c>
      <c r="CW12" s="51">
        <v>11</v>
      </c>
      <c r="CX12" s="51">
        <v>6.2</v>
      </c>
      <c r="CY12" s="51">
        <v>9.1</v>
      </c>
      <c r="CZ12" s="49"/>
      <c r="DA12" s="51">
        <v>14.4</v>
      </c>
      <c r="DB12" s="51">
        <f>DC12+DD12+DE12</f>
        <v>19.100000000000001</v>
      </c>
      <c r="DC12" s="51">
        <v>3.2</v>
      </c>
      <c r="DD12" s="51">
        <v>8.3000000000000007</v>
      </c>
      <c r="DE12" s="51">
        <v>7.6</v>
      </c>
    </row>
    <row r="13" spans="2:109" ht="5.25" customHeight="1" x14ac:dyDescent="0.2">
      <c r="B13" s="13"/>
      <c r="C13" s="13"/>
      <c r="D13" s="13"/>
      <c r="E13" s="13"/>
      <c r="F13" s="13"/>
      <c r="G13" s="13"/>
      <c r="H13" s="90"/>
      <c r="I13" s="13"/>
      <c r="J13" s="13"/>
      <c r="K13" s="13"/>
      <c r="L13" s="13"/>
      <c r="M13" s="13"/>
      <c r="N13" s="13"/>
      <c r="O13" s="13"/>
      <c r="P13" s="13"/>
      <c r="Q13" s="13"/>
      <c r="R13" s="88"/>
      <c r="S13" s="88"/>
      <c r="T13" s="90"/>
      <c r="U13" s="88"/>
      <c r="V13" s="98"/>
      <c r="W13" s="88"/>
      <c r="X13" s="88"/>
      <c r="Y13" s="88"/>
      <c r="AA13" s="36"/>
      <c r="AB13" s="74"/>
      <c r="AC13" s="36"/>
      <c r="AD13" s="36"/>
      <c r="AE13" s="36"/>
      <c r="AG13" s="36"/>
      <c r="AH13" s="74"/>
      <c r="AI13" s="36"/>
      <c r="AJ13" s="36"/>
      <c r="AK13" s="36"/>
      <c r="AL13" s="77"/>
      <c r="AM13" s="88"/>
      <c r="AN13" s="55"/>
      <c r="AO13" s="88"/>
      <c r="AP13" s="61"/>
      <c r="AQ13" s="61"/>
      <c r="AS13" s="55"/>
      <c r="AT13" s="55"/>
      <c r="AU13" s="55"/>
      <c r="AV13" s="61"/>
      <c r="AW13" s="61"/>
      <c r="AX13" s="54"/>
      <c r="AY13" s="55"/>
      <c r="AZ13" s="55"/>
      <c r="BA13" s="55"/>
      <c r="BB13" s="55"/>
      <c r="BC13" s="55"/>
      <c r="BD13" s="52"/>
      <c r="BE13" s="55"/>
      <c r="BF13" s="55"/>
      <c r="BG13" s="55"/>
      <c r="BH13" s="55"/>
      <c r="BI13" s="55"/>
      <c r="BJ13" s="52"/>
      <c r="BK13" s="55"/>
      <c r="BL13" s="55"/>
      <c r="BM13" s="55"/>
      <c r="BN13" s="55"/>
      <c r="BO13" s="55"/>
      <c r="BP13" s="52"/>
      <c r="BQ13" s="55"/>
      <c r="BR13" s="55"/>
      <c r="BS13" s="55"/>
      <c r="BT13" s="55"/>
      <c r="BU13" s="55"/>
      <c r="BV13" s="52"/>
      <c r="BW13" s="55"/>
      <c r="BX13" s="55"/>
      <c r="BY13" s="55"/>
      <c r="BZ13" s="55"/>
      <c r="CA13" s="55"/>
      <c r="CB13" s="52"/>
      <c r="CC13" s="55"/>
      <c r="CD13" s="55"/>
      <c r="CE13" s="55"/>
      <c r="CF13" s="55"/>
      <c r="CG13" s="55"/>
      <c r="CH13" s="52"/>
      <c r="CI13" s="55"/>
      <c r="CJ13" s="55"/>
      <c r="CK13" s="55"/>
      <c r="CL13" s="55"/>
      <c r="CM13" s="55"/>
      <c r="CN13" s="52"/>
      <c r="CO13" s="55"/>
      <c r="CP13" s="55"/>
      <c r="CQ13" s="55"/>
      <c r="CR13" s="55"/>
      <c r="CS13" s="55"/>
      <c r="CT13" s="52"/>
      <c r="CU13" s="55"/>
      <c r="CV13" s="55"/>
      <c r="CW13" s="55"/>
      <c r="CX13" s="55"/>
      <c r="CY13" s="55"/>
      <c r="CZ13" s="52"/>
      <c r="DA13" s="55"/>
      <c r="DB13" s="55"/>
      <c r="DC13" s="55"/>
      <c r="DD13" s="55"/>
      <c r="DE13" s="55"/>
    </row>
    <row r="14" spans="2:109" s="57" customFormat="1" ht="18.75" customHeight="1" x14ac:dyDescent="0.2">
      <c r="B14" s="105" t="s">
        <v>40</v>
      </c>
      <c r="C14" s="87">
        <v>239.6</v>
      </c>
      <c r="D14" s="87">
        <v>785.1</v>
      </c>
      <c r="E14" s="87">
        <f>SUM(E6:E12)</f>
        <v>235</v>
      </c>
      <c r="F14" s="87">
        <v>263</v>
      </c>
      <c r="G14" s="87">
        <v>287.2</v>
      </c>
      <c r="H14" s="70"/>
      <c r="I14" s="87">
        <v>245.4</v>
      </c>
      <c r="J14" s="87">
        <v>831.3</v>
      </c>
      <c r="K14" s="87">
        <v>260.39999999999998</v>
      </c>
      <c r="L14" s="87">
        <f>SUM(L6:L12)</f>
        <v>288.3</v>
      </c>
      <c r="M14" s="87">
        <v>282.60000000000002</v>
      </c>
      <c r="N14" s="87"/>
      <c r="O14" s="87">
        <f>SUM(O6:O12)</f>
        <v>232.20000000000002</v>
      </c>
      <c r="P14" s="87">
        <v>737.4</v>
      </c>
      <c r="Q14" s="87">
        <f>SUM(Q6:Q12)</f>
        <v>226.6</v>
      </c>
      <c r="R14" s="87">
        <f>SUM(R6:R12)</f>
        <v>259.3</v>
      </c>
      <c r="S14" s="87">
        <f>SUM(S6:S12)</f>
        <v>251.4</v>
      </c>
      <c r="T14" s="105"/>
      <c r="U14" s="87">
        <f>SUM(U6:U12)</f>
        <v>225.6</v>
      </c>
      <c r="V14" s="97">
        <f>W14+X14+Y14</f>
        <v>554.79999999999995</v>
      </c>
      <c r="W14" s="87">
        <f>SUM(W6:W12)</f>
        <v>219.2</v>
      </c>
      <c r="X14" s="87">
        <f>SUM(X6:X12)</f>
        <v>114.50000000000001</v>
      </c>
      <c r="Y14" s="87">
        <f>SUM(Y6:Y12)</f>
        <v>221.10000000000002</v>
      </c>
      <c r="Z14" s="105"/>
      <c r="AA14" s="34">
        <f>SUM(AA6:AA12)</f>
        <v>230.40000000000003</v>
      </c>
      <c r="AB14" s="73">
        <f>AC14+AD14+AE14</f>
        <v>708.69999999999993</v>
      </c>
      <c r="AC14" s="34">
        <v>212.8</v>
      </c>
      <c r="AD14" s="34">
        <f>SUM(AD6:AD12)</f>
        <v>248.6</v>
      </c>
      <c r="AE14" s="34">
        <f>SUM(AE6:AE12)</f>
        <v>247.29999999999998</v>
      </c>
      <c r="AF14" s="105"/>
      <c r="AG14" s="34">
        <f>SUM(AG6:AG12)</f>
        <v>236.90000000000003</v>
      </c>
      <c r="AH14" s="73">
        <f>AI14+AJ14+AK14</f>
        <v>673.78</v>
      </c>
      <c r="AI14" s="34">
        <f>SUM(AI6:AI12)</f>
        <v>208.10000000000002</v>
      </c>
      <c r="AJ14" s="34">
        <f>SUM(AJ6:AJ12)</f>
        <v>226.59999999999997</v>
      </c>
      <c r="AK14" s="34">
        <f>SUM(AK6:AK12)</f>
        <v>239.08</v>
      </c>
      <c r="AL14" s="87"/>
      <c r="AM14" s="87">
        <f>SUM(AM6:AM12)</f>
        <v>230.40000000000003</v>
      </c>
      <c r="AN14" s="51">
        <f>AO14+AP14+AQ14</f>
        <v>734.3</v>
      </c>
      <c r="AO14" s="87">
        <v>212.8</v>
      </c>
      <c r="AP14" s="51">
        <v>263.39999999999998</v>
      </c>
      <c r="AQ14" s="51">
        <f>'[1]FY Sales breakdown'!J14-'[1]Qs Sales breakdown'!AM14-'[1]Qs Sales breakdown'!AO14-'[1]Qs Sales breakdown'!AP14</f>
        <v>258.10000000000002</v>
      </c>
      <c r="AR14" s="105"/>
      <c r="AS14" s="51">
        <f>SUM(AS6:AS12)</f>
        <v>249.13</v>
      </c>
      <c r="AT14" s="51">
        <f>AU14+AV14+AW14</f>
        <v>713.68</v>
      </c>
      <c r="AU14" s="51">
        <v>221.5</v>
      </c>
      <c r="AV14" s="51">
        <f>SUM(AV6:AV12)</f>
        <v>241.29999999999998</v>
      </c>
      <c r="AW14" s="51">
        <f>SUM(AW6:AW12)</f>
        <v>250.88000000000002</v>
      </c>
      <c r="AX14" s="48"/>
      <c r="AY14" s="51">
        <f>SUM(AY6:AY12)</f>
        <v>244.79999999999998</v>
      </c>
      <c r="AZ14" s="51">
        <f>BA14+BB14+BC14</f>
        <v>790.6</v>
      </c>
      <c r="BA14" s="51">
        <v>243.4</v>
      </c>
      <c r="BB14" s="51">
        <v>312.60000000000002</v>
      </c>
      <c r="BC14" s="56">
        <v>234.6</v>
      </c>
      <c r="BD14" s="49"/>
      <c r="BE14" s="56">
        <v>313.87447185255701</v>
      </c>
      <c r="BF14" s="51">
        <f>BG14+BH14+BI14</f>
        <v>939.1</v>
      </c>
      <c r="BG14" s="56">
        <v>288</v>
      </c>
      <c r="BH14" s="56">
        <v>349.5</v>
      </c>
      <c r="BI14" s="56">
        <v>301.60000000000002</v>
      </c>
      <c r="BJ14" s="49"/>
      <c r="BK14" s="56">
        <v>319.2</v>
      </c>
      <c r="BL14" s="51">
        <f>BM14+BN14+BO14</f>
        <v>959.7</v>
      </c>
      <c r="BM14" s="56">
        <v>284.8</v>
      </c>
      <c r="BN14" s="56">
        <v>350.6</v>
      </c>
      <c r="BO14" s="56">
        <f>SUM(BO6:BO12)-0.1</f>
        <v>324.3</v>
      </c>
      <c r="BP14" s="49"/>
      <c r="BQ14" s="56">
        <v>311.2</v>
      </c>
      <c r="BR14" s="51">
        <f>BS14+BT14+BU14</f>
        <v>867.5</v>
      </c>
      <c r="BS14" s="56">
        <v>261.2</v>
      </c>
      <c r="BT14" s="56">
        <v>313.10000000000002</v>
      </c>
      <c r="BU14" s="56">
        <v>293.20000000000005</v>
      </c>
      <c r="BV14" s="49"/>
      <c r="BW14" s="56">
        <f>SUM(BW6:BW12)</f>
        <v>279.70000000000005</v>
      </c>
      <c r="BX14" s="51">
        <f>BY14+BZ14+CA14</f>
        <v>841.8</v>
      </c>
      <c r="BY14" s="56">
        <f>SUM(BY6:BY12)</f>
        <v>243.4</v>
      </c>
      <c r="BZ14" s="56">
        <f>SUM(BZ6:BZ12)</f>
        <v>301.39999999999998</v>
      </c>
      <c r="CA14" s="56">
        <f>SUM(CA6:CA12)</f>
        <v>296.99999999999994</v>
      </c>
      <c r="CB14" s="49"/>
      <c r="CC14" s="56">
        <f>SUM(CC6:CC12)</f>
        <v>312.89999999999998</v>
      </c>
      <c r="CD14" s="51">
        <f>CE14+CF14+CG14</f>
        <v>862.40000000000009</v>
      </c>
      <c r="CE14" s="56">
        <f>SUM(CE6:CE12)</f>
        <v>249.10000000000002</v>
      </c>
      <c r="CF14" s="56">
        <f>SUM(CF6:CF12)</f>
        <v>324.60000000000002</v>
      </c>
      <c r="CG14" s="56">
        <f>SUM(CG6:CG12)</f>
        <v>288.7</v>
      </c>
      <c r="CH14" s="49"/>
      <c r="CI14" s="56">
        <f>SUM(CI6:CI12)</f>
        <v>268.39999999999998</v>
      </c>
      <c r="CJ14" s="51">
        <f>CK14+CL14+CM14</f>
        <v>833.5</v>
      </c>
      <c r="CK14" s="56">
        <f>SUM(CK6:CK12)</f>
        <v>230.2</v>
      </c>
      <c r="CL14" s="56">
        <f>SUM(CL6:CL12)</f>
        <v>302.60000000000002</v>
      </c>
      <c r="CM14" s="56">
        <f>SUM(CM6:CM12)</f>
        <v>300.70000000000005</v>
      </c>
      <c r="CN14" s="49"/>
      <c r="CO14" s="56">
        <f>SUM(CO6:CO12)</f>
        <v>261.8</v>
      </c>
      <c r="CP14" s="51">
        <f>CQ14+CR14+CS14</f>
        <v>818.2</v>
      </c>
      <c r="CQ14" s="56">
        <f>SUM(CQ6:CQ12)</f>
        <v>237.9</v>
      </c>
      <c r="CR14" s="56">
        <f>SUM(CR6:CR12)</f>
        <v>294.3</v>
      </c>
      <c r="CS14" s="56">
        <f>SUM(CS6:CS12)</f>
        <v>286</v>
      </c>
      <c r="CT14" s="49"/>
      <c r="CU14" s="56">
        <f>SUM(CU6:CU12)</f>
        <v>236.5</v>
      </c>
      <c r="CV14" s="51">
        <f>CW14+CX14+CY14</f>
        <v>774.69999999999993</v>
      </c>
      <c r="CW14" s="56">
        <v>212.6</v>
      </c>
      <c r="CX14" s="56">
        <v>274.2</v>
      </c>
      <c r="CY14" s="56">
        <v>287.89999999999998</v>
      </c>
      <c r="CZ14" s="49"/>
      <c r="DA14" s="56">
        <v>282.10000000000002</v>
      </c>
      <c r="DB14" s="51">
        <f>DC14+DD14+DE14</f>
        <v>865.72</v>
      </c>
      <c r="DC14" s="56">
        <v>228.7</v>
      </c>
      <c r="DD14" s="56">
        <v>311</v>
      </c>
      <c r="DE14" s="56">
        <v>326.02</v>
      </c>
    </row>
    <row r="15" spans="2:109" ht="18.75" customHeight="1" x14ac:dyDescent="0.25">
      <c r="B15" s="14"/>
      <c r="C15" s="14"/>
      <c r="D15" s="14"/>
      <c r="E15" s="14"/>
      <c r="F15" s="14"/>
      <c r="G15" s="14"/>
      <c r="H15" s="104"/>
      <c r="I15" s="14"/>
      <c r="J15" s="14"/>
      <c r="K15" s="14"/>
      <c r="L15" s="14"/>
      <c r="M15" s="14"/>
      <c r="N15" s="104"/>
      <c r="O15" s="14"/>
      <c r="P15" s="14"/>
      <c r="Q15" s="14"/>
      <c r="R15" s="14"/>
      <c r="S15" s="14"/>
      <c r="T15" s="104"/>
      <c r="U15" s="46"/>
      <c r="V15" s="46"/>
      <c r="W15" s="99"/>
      <c r="X15" s="99"/>
      <c r="Y15" s="99"/>
      <c r="Z15" s="71"/>
      <c r="AA15" s="59"/>
      <c r="AB15" s="59"/>
      <c r="AC15" s="59"/>
      <c r="AD15" s="59"/>
      <c r="AE15" s="59"/>
      <c r="AF15" s="71"/>
      <c r="AG15" s="71"/>
      <c r="AH15" s="59"/>
      <c r="AI15" s="71"/>
      <c r="AJ15" s="71"/>
      <c r="AK15" s="71"/>
      <c r="AL15" s="63"/>
      <c r="AM15" s="59"/>
      <c r="AN15" s="59"/>
      <c r="AO15" s="59"/>
      <c r="AP15" s="62"/>
      <c r="AQ15" s="62"/>
      <c r="AR15" s="71"/>
      <c r="AS15" s="59"/>
      <c r="AT15" s="59"/>
      <c r="AU15" s="59"/>
      <c r="AV15" s="62"/>
      <c r="AW15" s="62"/>
      <c r="AX15" s="46"/>
      <c r="AY15" s="62"/>
      <c r="AZ15" s="59"/>
      <c r="BA15" s="59"/>
      <c r="BB15" s="59"/>
      <c r="BC15" s="59"/>
      <c r="BD15" s="49"/>
      <c r="BE15" s="59"/>
      <c r="BF15" s="59"/>
      <c r="BG15" s="59"/>
      <c r="BH15" s="59"/>
      <c r="BI15" s="59"/>
      <c r="BJ15" s="49"/>
      <c r="BK15" s="59"/>
      <c r="BL15" s="59"/>
      <c r="BM15" s="59"/>
      <c r="BN15" s="59"/>
      <c r="BO15" s="59"/>
      <c r="BP15" s="49"/>
      <c r="BQ15" s="59"/>
      <c r="BR15" s="59"/>
      <c r="BS15" s="59"/>
      <c r="BT15" s="59"/>
      <c r="BU15" s="59"/>
      <c r="BV15" s="50"/>
      <c r="BW15" s="59"/>
      <c r="BX15" s="59"/>
      <c r="BY15" s="59"/>
      <c r="BZ15" s="59"/>
      <c r="CA15" s="59"/>
      <c r="CB15" s="50"/>
      <c r="CC15" s="59"/>
      <c r="CD15" s="59"/>
      <c r="CE15" s="59"/>
      <c r="CF15" s="59"/>
      <c r="CG15" s="59"/>
      <c r="CH15" s="49"/>
      <c r="CI15" s="59"/>
      <c r="CJ15" s="59"/>
      <c r="CK15" s="59"/>
      <c r="CL15" s="59"/>
      <c r="CM15" s="59"/>
      <c r="CN15" s="49"/>
      <c r="CO15" s="59"/>
      <c r="CP15" s="59"/>
      <c r="CQ15" s="62"/>
      <c r="CR15" s="62"/>
      <c r="CS15" s="59"/>
      <c r="CT15" s="49"/>
      <c r="CU15" s="59"/>
      <c r="CV15" s="59"/>
      <c r="CW15" s="59"/>
      <c r="CX15" s="59"/>
      <c r="CY15" s="59"/>
      <c r="CZ15" s="49"/>
      <c r="DA15" s="59"/>
      <c r="DB15" s="59"/>
      <c r="DC15" s="59"/>
      <c r="DD15" s="59"/>
      <c r="DE15" s="59"/>
    </row>
    <row r="16" spans="2:109" ht="18.75" customHeight="1" thickBot="1" x14ac:dyDescent="0.3">
      <c r="B16" s="14"/>
      <c r="C16" s="14"/>
      <c r="D16" s="14"/>
      <c r="E16" s="14"/>
      <c r="F16" s="14"/>
      <c r="G16" s="14"/>
      <c r="H16" s="104"/>
      <c r="I16" s="14"/>
      <c r="J16" s="14"/>
      <c r="K16" s="14"/>
      <c r="L16" s="14"/>
      <c r="M16" s="14"/>
      <c r="N16" s="104"/>
      <c r="O16" s="14"/>
      <c r="P16" s="14"/>
      <c r="Q16" s="14"/>
      <c r="R16" s="14"/>
      <c r="S16" s="14"/>
      <c r="T16" s="104"/>
      <c r="U16" s="46"/>
      <c r="V16" s="46"/>
      <c r="W16" s="46"/>
      <c r="X16" s="46"/>
      <c r="Y16" s="46"/>
      <c r="Z16" s="71"/>
      <c r="AA16" s="58"/>
      <c r="AB16" s="58"/>
      <c r="AC16" s="58"/>
      <c r="AD16" s="58"/>
      <c r="AE16" s="58"/>
      <c r="AF16" s="71"/>
      <c r="AG16" s="71"/>
      <c r="AH16" s="59"/>
      <c r="AI16" s="71"/>
      <c r="AJ16" s="71"/>
      <c r="AK16" s="71"/>
      <c r="AL16" s="63"/>
      <c r="AM16" s="59"/>
      <c r="AN16" s="59"/>
      <c r="AO16" s="59"/>
      <c r="AP16" s="62"/>
      <c r="AQ16" s="62"/>
      <c r="AR16" s="71"/>
      <c r="AS16" s="59"/>
      <c r="AT16" s="59"/>
      <c r="AU16" s="59"/>
      <c r="AV16" s="62"/>
      <c r="AW16" s="62"/>
      <c r="AX16" s="46"/>
      <c r="AY16" s="62"/>
      <c r="AZ16" s="59"/>
      <c r="BA16" s="59"/>
      <c r="BB16" s="59"/>
      <c r="BC16" s="59"/>
      <c r="BD16" s="49"/>
      <c r="BE16" s="59"/>
      <c r="BF16" s="59"/>
      <c r="BG16" s="59"/>
      <c r="BH16" s="59"/>
      <c r="BI16" s="59"/>
      <c r="BJ16" s="49"/>
      <c r="BK16" s="59"/>
      <c r="BL16" s="59"/>
      <c r="BM16" s="59"/>
      <c r="BN16" s="59"/>
      <c r="BO16" s="59"/>
      <c r="BP16" s="49"/>
      <c r="BQ16" s="59"/>
      <c r="BR16" s="59"/>
      <c r="BS16" s="59"/>
      <c r="BT16" s="59"/>
      <c r="BU16" s="59"/>
      <c r="BV16" s="50"/>
      <c r="BW16" s="59"/>
      <c r="BX16" s="59"/>
      <c r="BY16" s="59"/>
      <c r="BZ16" s="59"/>
      <c r="CA16" s="59"/>
      <c r="CB16" s="50"/>
      <c r="CC16" s="59"/>
      <c r="CD16" s="59"/>
      <c r="CE16" s="59"/>
      <c r="CF16" s="59"/>
      <c r="CG16" s="59"/>
      <c r="CH16" s="49"/>
      <c r="CI16" s="59"/>
      <c r="CJ16" s="59"/>
      <c r="CK16" s="59"/>
      <c r="CL16" s="59"/>
      <c r="CM16" s="59"/>
      <c r="CN16" s="49"/>
      <c r="CO16" s="59"/>
      <c r="CP16" s="59"/>
      <c r="CQ16" s="62"/>
      <c r="CR16" s="62"/>
      <c r="CS16" s="59"/>
      <c r="CT16" s="49"/>
      <c r="CU16" s="59"/>
      <c r="CV16" s="59"/>
      <c r="CW16" s="59"/>
      <c r="CX16" s="59"/>
      <c r="CY16" s="59"/>
      <c r="CZ16" s="49"/>
      <c r="DA16" s="59"/>
      <c r="DB16" s="59"/>
      <c r="DC16" s="59"/>
      <c r="DD16" s="59"/>
      <c r="DE16" s="59"/>
    </row>
    <row r="17" spans="1:109" ht="24.75" customHeight="1" thickBot="1" x14ac:dyDescent="0.3"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5"/>
      <c r="AO17" s="31" t="s">
        <v>42</v>
      </c>
      <c r="AP17" s="101" t="s">
        <v>59</v>
      </c>
      <c r="AQ17" s="101" t="s">
        <v>58</v>
      </c>
      <c r="AR17" s="69"/>
      <c r="AS17" s="100" t="s">
        <v>60</v>
      </c>
      <c r="AT17" s="100" t="s">
        <v>25</v>
      </c>
      <c r="AU17" s="100" t="s">
        <v>61</v>
      </c>
      <c r="AV17" s="101" t="s">
        <v>62</v>
      </c>
      <c r="AW17" s="101" t="s">
        <v>63</v>
      </c>
      <c r="AX17" s="63"/>
      <c r="AY17" s="25" t="s">
        <v>64</v>
      </c>
      <c r="AZ17" s="25" t="s">
        <v>26</v>
      </c>
      <c r="BA17" s="25" t="s">
        <v>65</v>
      </c>
      <c r="BB17" s="25" t="s">
        <v>66</v>
      </c>
      <c r="BC17" s="25" t="s">
        <v>67</v>
      </c>
      <c r="BD17" s="47"/>
      <c r="BE17" s="100" t="s">
        <v>68</v>
      </c>
      <c r="BF17" s="100" t="s">
        <v>27</v>
      </c>
      <c r="BG17" s="100" t="s">
        <v>69</v>
      </c>
      <c r="BH17" s="100" t="s">
        <v>70</v>
      </c>
      <c r="BI17" s="100" t="s">
        <v>71</v>
      </c>
      <c r="BJ17" s="47"/>
      <c r="BK17" s="100" t="s">
        <v>72</v>
      </c>
      <c r="BL17" s="100" t="s">
        <v>28</v>
      </c>
      <c r="BM17" s="100" t="s">
        <v>73</v>
      </c>
      <c r="BN17" s="100" t="s">
        <v>74</v>
      </c>
      <c r="BO17" s="100" t="s">
        <v>75</v>
      </c>
      <c r="BP17" s="47"/>
      <c r="BQ17" s="25" t="str">
        <f>BQ4</f>
        <v>4° trim. 2014</v>
      </c>
      <c r="BR17" s="25" t="s">
        <v>29</v>
      </c>
      <c r="BS17" s="25" t="str">
        <f>BS4</f>
        <v>3° trim. 2014</v>
      </c>
      <c r="BT17" s="25" t="str">
        <f>BT4</f>
        <v>2° trim. 2014</v>
      </c>
      <c r="BU17" s="25" t="str">
        <f>BU4</f>
        <v>1° trim. 2014</v>
      </c>
      <c r="BV17" s="47"/>
      <c r="BW17" s="25" t="str">
        <f>BW4</f>
        <v>4° trim. 2013</v>
      </c>
      <c r="BX17" s="25" t="s">
        <v>30</v>
      </c>
      <c r="BY17" s="25" t="str">
        <f>BY4</f>
        <v>3° trim. 2013</v>
      </c>
      <c r="BZ17" s="25" t="str">
        <f>BZ4</f>
        <v>2° trim. 2013</v>
      </c>
      <c r="CA17" s="25" t="str">
        <f>CA4</f>
        <v>1° trim. 2013</v>
      </c>
      <c r="CB17" s="47"/>
      <c r="CC17" s="25" t="str">
        <f>CC4</f>
        <v>4° trim. 2012</v>
      </c>
      <c r="CD17" s="25" t="s">
        <v>31</v>
      </c>
      <c r="CE17" s="25" t="str">
        <f>CE4</f>
        <v>3° trim. 2012</v>
      </c>
      <c r="CF17" s="25" t="str">
        <f>CF4</f>
        <v>2° trim. 2012</v>
      </c>
      <c r="CG17" s="25" t="str">
        <f>CG4</f>
        <v>1° trim. 2012</v>
      </c>
      <c r="CH17" s="47"/>
      <c r="CI17" s="25" t="str">
        <f>CI4</f>
        <v>4° trim. 2011</v>
      </c>
      <c r="CJ17" s="25" t="s">
        <v>22</v>
      </c>
      <c r="CK17" s="25" t="str">
        <f>CK4</f>
        <v>3° trim. 2011</v>
      </c>
      <c r="CL17" s="25" t="str">
        <f>CL4</f>
        <v>2° trim. 2011</v>
      </c>
      <c r="CM17" s="25" t="str">
        <f>CM4</f>
        <v>1° trim. 2011</v>
      </c>
      <c r="CN17" s="47"/>
      <c r="CO17" s="25" t="str">
        <f>CO4</f>
        <v>4° trim. 2010</v>
      </c>
      <c r="CP17" s="25" t="s">
        <v>22</v>
      </c>
      <c r="CQ17" s="25" t="str">
        <f>CQ4</f>
        <v>3° trim. 2010</v>
      </c>
      <c r="CR17" s="25" t="str">
        <f>CR4</f>
        <v>2° trim. 2010</v>
      </c>
      <c r="CS17" s="25" t="str">
        <f>CS4</f>
        <v>1° trim. 2010</v>
      </c>
      <c r="CT17" s="47"/>
      <c r="CU17" s="25" t="str">
        <f>CU4</f>
        <v>4° trim. 2009</v>
      </c>
      <c r="CV17" s="25" t="s">
        <v>22</v>
      </c>
      <c r="CW17" s="25" t="str">
        <f>CW4</f>
        <v>3° trim. 2009</v>
      </c>
      <c r="CX17" s="25" t="str">
        <f>CX4</f>
        <v>2° trim. 2009</v>
      </c>
      <c r="CY17" s="25" t="str">
        <f>CY4</f>
        <v>1° trim. 2009</v>
      </c>
      <c r="CZ17" s="47"/>
      <c r="DA17" s="100" t="s">
        <v>100</v>
      </c>
      <c r="DB17" s="100" t="s">
        <v>19</v>
      </c>
      <c r="DC17" s="100" t="s">
        <v>101</v>
      </c>
      <c r="DD17" s="100" t="s">
        <v>102</v>
      </c>
      <c r="DE17" s="100" t="s">
        <v>103</v>
      </c>
    </row>
    <row r="18" spans="1:109" ht="18.75" customHeight="1" x14ac:dyDescent="0.2">
      <c r="P18" s="12"/>
      <c r="Q18" s="12"/>
      <c r="R18" s="12"/>
      <c r="S18" s="12"/>
      <c r="T18" s="103"/>
      <c r="U18" s="64"/>
      <c r="V18" s="64"/>
      <c r="W18" s="64"/>
      <c r="X18" s="64"/>
      <c r="Y18" s="64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64"/>
      <c r="AM18" s="89"/>
      <c r="AO18" s="12" t="s">
        <v>1</v>
      </c>
      <c r="AP18" s="51">
        <f>AP22-AP20</f>
        <v>248.59999999999997</v>
      </c>
      <c r="AQ18" s="51">
        <f>AQ22-AQ20</f>
        <v>247.3</v>
      </c>
      <c r="AR18" s="70"/>
      <c r="AS18" s="51">
        <v>236.9</v>
      </c>
      <c r="AT18" s="51">
        <f>AU18+AV18+AW18</f>
        <v>673.8</v>
      </c>
      <c r="AU18" s="51">
        <v>208.1</v>
      </c>
      <c r="AV18" s="51">
        <v>226.6</v>
      </c>
      <c r="AW18" s="51">
        <v>239.1</v>
      </c>
      <c r="AX18" s="64"/>
      <c r="AY18" s="51">
        <v>229.4</v>
      </c>
      <c r="AZ18" s="51">
        <f>BA18+BB18+BC18</f>
        <v>740.7</v>
      </c>
      <c r="BA18" s="51">
        <v>227</v>
      </c>
      <c r="BB18" s="51">
        <v>292.5</v>
      </c>
      <c r="BC18" s="51">
        <v>221.2</v>
      </c>
      <c r="BD18" s="50"/>
      <c r="BE18" s="51">
        <v>296.39999999999998</v>
      </c>
      <c r="BF18" s="51">
        <f>BG18+BH18+BI18</f>
        <v>881.4</v>
      </c>
      <c r="BG18" s="51">
        <v>268.89999999999998</v>
      </c>
      <c r="BH18" s="51">
        <v>327.60000000000002</v>
      </c>
      <c r="BI18" s="51">
        <v>284.89999999999998</v>
      </c>
      <c r="BJ18" s="50"/>
      <c r="BK18" s="51">
        <v>299.60000000000002</v>
      </c>
      <c r="BL18" s="51">
        <f>BM18+BN18+BO18</f>
        <v>890.69999999999993</v>
      </c>
      <c r="BM18" s="51">
        <v>262.7</v>
      </c>
      <c r="BN18" s="51">
        <v>323.39999999999998</v>
      </c>
      <c r="BO18" s="51">
        <v>304.60000000000002</v>
      </c>
      <c r="BP18" s="50"/>
      <c r="BQ18" s="51">
        <v>291</v>
      </c>
      <c r="BR18" s="51">
        <f>BS18+BT18+BU18</f>
        <v>805.8</v>
      </c>
      <c r="BS18" s="51">
        <v>239.2</v>
      </c>
      <c r="BT18" s="51">
        <v>289.89999999999998</v>
      </c>
      <c r="BU18" s="51">
        <v>276.7</v>
      </c>
      <c r="BV18" s="50"/>
      <c r="BW18" s="51">
        <v>261.5</v>
      </c>
      <c r="BX18" s="51">
        <f>BY18+BZ18+CA18</f>
        <v>780</v>
      </c>
      <c r="BY18" s="51">
        <v>222.5</v>
      </c>
      <c r="BZ18" s="51">
        <v>277.89999999999998</v>
      </c>
      <c r="CA18" s="51">
        <v>279.60000000000002</v>
      </c>
      <c r="CB18" s="50"/>
      <c r="CC18" s="51">
        <v>293.69999999999993</v>
      </c>
      <c r="CD18" s="51">
        <f>CE18+CF18+CG18</f>
        <v>800.89999999999986</v>
      </c>
      <c r="CE18" s="51">
        <v>228.19999999999993</v>
      </c>
      <c r="CF18" s="51">
        <v>301.2</v>
      </c>
      <c r="CG18" s="51">
        <v>271.5</v>
      </c>
      <c r="CH18" s="49"/>
      <c r="CI18" s="51">
        <v>250.9</v>
      </c>
      <c r="CJ18" s="51">
        <f>CK18+CL18+CM18</f>
        <v>778.39999999999986</v>
      </c>
      <c r="CK18" s="51">
        <v>211.59999999999991</v>
      </c>
      <c r="CL18" s="51">
        <v>282.3</v>
      </c>
      <c r="CM18" s="51">
        <v>284.5</v>
      </c>
      <c r="CN18" s="49"/>
      <c r="CO18" s="51">
        <v>241.8</v>
      </c>
      <c r="CP18" s="51">
        <f>CQ18+CR18+CS18</f>
        <v>751.09999999999991</v>
      </c>
      <c r="CQ18" s="51">
        <v>214.7</v>
      </c>
      <c r="CR18" s="51">
        <v>268.89999999999998</v>
      </c>
      <c r="CS18" s="51">
        <v>267.5</v>
      </c>
      <c r="CT18" s="49"/>
      <c r="CU18" s="51">
        <v>212.4</v>
      </c>
      <c r="CV18" s="51">
        <f>CW18+CX18+CY18</f>
        <v>692</v>
      </c>
      <c r="CW18" s="51">
        <v>184.3</v>
      </c>
      <c r="CX18" s="51">
        <v>245.2</v>
      </c>
      <c r="CY18" s="51">
        <v>262.5</v>
      </c>
      <c r="CZ18" s="49"/>
      <c r="DA18" s="51">
        <v>252.3</v>
      </c>
      <c r="DB18" s="51">
        <f>DC18+DD18+DE18</f>
        <v>787.7</v>
      </c>
      <c r="DC18" s="51">
        <v>203.7</v>
      </c>
      <c r="DD18" s="51">
        <v>282.60000000000002</v>
      </c>
      <c r="DE18" s="51">
        <v>301.39999999999998</v>
      </c>
    </row>
    <row r="19" spans="1:109" ht="5.25" customHeight="1" x14ac:dyDescent="0.2">
      <c r="P19" s="12"/>
      <c r="Q19" s="12"/>
      <c r="R19" s="12"/>
      <c r="S19" s="12"/>
      <c r="T19" s="103"/>
      <c r="U19" s="64"/>
      <c r="V19" s="64"/>
      <c r="W19" s="64"/>
      <c r="X19" s="64"/>
      <c r="Y19" s="64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64"/>
      <c r="AM19" s="89"/>
      <c r="AO19" s="12"/>
      <c r="AP19" s="51"/>
      <c r="AQ19" s="51"/>
      <c r="AR19" s="70"/>
      <c r="AS19" s="51"/>
      <c r="AT19" s="51"/>
      <c r="AU19" s="51"/>
      <c r="AV19" s="51"/>
      <c r="AW19" s="51"/>
      <c r="AX19" s="64"/>
      <c r="AY19" s="51"/>
      <c r="AZ19" s="51"/>
      <c r="BA19" s="51"/>
      <c r="BB19" s="51"/>
      <c r="BC19" s="51"/>
      <c r="BD19" s="53"/>
      <c r="BE19" s="51"/>
      <c r="BF19" s="51"/>
      <c r="BG19" s="51"/>
      <c r="BH19" s="51"/>
      <c r="BI19" s="51"/>
      <c r="BJ19" s="53"/>
      <c r="BK19" s="51"/>
      <c r="BL19" s="51"/>
      <c r="BM19" s="51"/>
      <c r="BN19" s="51"/>
      <c r="BO19" s="51"/>
      <c r="BP19" s="53"/>
      <c r="BQ19" s="51"/>
      <c r="BR19" s="51"/>
      <c r="BS19" s="51"/>
      <c r="BT19" s="51"/>
      <c r="BU19" s="51"/>
      <c r="BV19" s="53"/>
      <c r="BW19" s="51"/>
      <c r="BX19" s="51"/>
      <c r="BY19" s="51"/>
      <c r="BZ19" s="51"/>
      <c r="CA19" s="51"/>
      <c r="CB19" s="53"/>
      <c r="CC19" s="51"/>
      <c r="CD19" s="51"/>
      <c r="CE19" s="51"/>
      <c r="CF19" s="51"/>
      <c r="CG19" s="51"/>
      <c r="CH19" s="52"/>
      <c r="CI19" s="51"/>
      <c r="CJ19" s="51"/>
      <c r="CK19" s="51"/>
      <c r="CL19" s="51"/>
      <c r="CM19" s="51"/>
      <c r="CN19" s="52"/>
      <c r="CO19" s="51"/>
      <c r="CP19" s="51"/>
      <c r="CQ19" s="51"/>
      <c r="CR19" s="51"/>
      <c r="CS19" s="51"/>
      <c r="CT19" s="52"/>
      <c r="CU19" s="51"/>
      <c r="CV19" s="51"/>
      <c r="CW19" s="51"/>
      <c r="CX19" s="51"/>
      <c r="CY19" s="51"/>
      <c r="CZ19" s="52"/>
      <c r="DA19" s="51"/>
      <c r="DB19" s="51"/>
      <c r="DC19" s="51"/>
      <c r="DD19" s="51"/>
      <c r="DE19" s="51"/>
    </row>
    <row r="20" spans="1:109" ht="18.75" customHeight="1" x14ac:dyDescent="0.2">
      <c r="P20" s="12"/>
      <c r="Q20" s="12"/>
      <c r="R20" s="12"/>
      <c r="S20" s="12"/>
      <c r="T20" s="103"/>
      <c r="U20" s="64"/>
      <c r="V20" s="64"/>
      <c r="W20" s="64"/>
      <c r="X20" s="64"/>
      <c r="Y20" s="64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64"/>
      <c r="AM20" s="89"/>
      <c r="AO20" s="12" t="s">
        <v>0</v>
      </c>
      <c r="AP20" s="51">
        <v>14.8</v>
      </c>
      <c r="AQ20" s="51">
        <f>AQ6-AE6</f>
        <v>10.800000000000011</v>
      </c>
      <c r="AR20" s="70"/>
      <c r="AS20" s="51">
        <v>12.23</v>
      </c>
      <c r="AT20" s="51">
        <f>AU20+AV20+AW20</f>
        <v>39.900000000000006</v>
      </c>
      <c r="AU20" s="51">
        <v>13.4</v>
      </c>
      <c r="AV20" s="51">
        <v>14.7</v>
      </c>
      <c r="AW20" s="51">
        <v>11.8</v>
      </c>
      <c r="AX20" s="64"/>
      <c r="AY20" s="51">
        <v>15.4</v>
      </c>
      <c r="AZ20" s="51">
        <f>BA20+BB20+BC20</f>
        <v>49.93</v>
      </c>
      <c r="BA20" s="51">
        <v>16.399999999999999</v>
      </c>
      <c r="BB20" s="51">
        <v>20.100000000000001</v>
      </c>
      <c r="BC20" s="51">
        <v>13.43</v>
      </c>
      <c r="BD20" s="50"/>
      <c r="BE20" s="51">
        <v>17.5</v>
      </c>
      <c r="BF20" s="51">
        <f>BG20+BH20+BI20</f>
        <v>57.7</v>
      </c>
      <c r="BG20" s="51">
        <v>19</v>
      </c>
      <c r="BH20" s="51">
        <v>21.9</v>
      </c>
      <c r="BI20" s="51">
        <v>16.8</v>
      </c>
      <c r="BJ20" s="50"/>
      <c r="BK20" s="51">
        <v>19.600000000000001</v>
      </c>
      <c r="BL20" s="51">
        <f>BM20+BN20+BO20</f>
        <v>69</v>
      </c>
      <c r="BM20" s="51">
        <v>22.1</v>
      </c>
      <c r="BN20" s="51">
        <v>27.2</v>
      </c>
      <c r="BO20" s="51">
        <v>19.7</v>
      </c>
      <c r="BP20" s="50"/>
      <c r="BQ20" s="51">
        <v>20.2</v>
      </c>
      <c r="BR20" s="51">
        <f>BS20+BT20+BU20</f>
        <v>61.7</v>
      </c>
      <c r="BS20" s="51">
        <v>22</v>
      </c>
      <c r="BT20" s="51">
        <v>23.2</v>
      </c>
      <c r="BU20" s="51">
        <v>16.5</v>
      </c>
      <c r="BV20" s="50"/>
      <c r="BW20" s="51">
        <v>18.2</v>
      </c>
      <c r="BX20" s="51">
        <f>BY20+BZ20+CA20</f>
        <v>61.8</v>
      </c>
      <c r="BY20" s="51">
        <v>20.9</v>
      </c>
      <c r="BZ20" s="51">
        <v>23.5</v>
      </c>
      <c r="CA20" s="51">
        <v>17.399999999999999</v>
      </c>
      <c r="CB20" s="50"/>
      <c r="CC20" s="51">
        <v>19.200000000000003</v>
      </c>
      <c r="CD20" s="51">
        <f>CE20+CF20+CG20</f>
        <v>61.5</v>
      </c>
      <c r="CE20" s="51">
        <v>20.9</v>
      </c>
      <c r="CF20" s="51">
        <v>23.4</v>
      </c>
      <c r="CG20" s="51">
        <v>17.2</v>
      </c>
      <c r="CH20" s="49"/>
      <c r="CI20" s="51">
        <v>17.5</v>
      </c>
      <c r="CJ20" s="51">
        <f>CK20+CL20+CM20</f>
        <v>55.100000000000009</v>
      </c>
      <c r="CK20" s="51">
        <v>18.600000000000001</v>
      </c>
      <c r="CL20" s="51">
        <v>20.3</v>
      </c>
      <c r="CM20" s="51">
        <v>16.2</v>
      </c>
      <c r="CN20" s="49"/>
      <c r="CO20" s="51">
        <v>20</v>
      </c>
      <c r="CP20" s="51">
        <f>CQ20+CR20+CS20</f>
        <v>67.099999999999994</v>
      </c>
      <c r="CQ20" s="51">
        <v>23.2</v>
      </c>
      <c r="CR20" s="51">
        <v>25.4</v>
      </c>
      <c r="CS20" s="51">
        <v>18.5</v>
      </c>
      <c r="CT20" s="49"/>
      <c r="CU20" s="51">
        <v>24.1</v>
      </c>
      <c r="CV20" s="51">
        <f>CW20+CX20+CY20</f>
        <v>82.699999999999989</v>
      </c>
      <c r="CW20" s="51">
        <v>28.3</v>
      </c>
      <c r="CX20" s="51">
        <v>29</v>
      </c>
      <c r="CY20" s="51">
        <v>25.4</v>
      </c>
      <c r="CZ20" s="49"/>
      <c r="DA20" s="51">
        <v>29.8</v>
      </c>
      <c r="DB20" s="51">
        <f>DC20+DD20+DE20</f>
        <v>78</v>
      </c>
      <c r="DC20" s="51">
        <v>25</v>
      </c>
      <c r="DD20" s="51">
        <v>28.4</v>
      </c>
      <c r="DE20" s="51">
        <v>24.6</v>
      </c>
    </row>
    <row r="21" spans="1:109" ht="5.25" customHeight="1" x14ac:dyDescent="0.2">
      <c r="P21" s="90"/>
      <c r="Q21" s="90"/>
      <c r="R21" s="90"/>
      <c r="S21" s="90"/>
      <c r="T21" s="90"/>
      <c r="U21" s="65"/>
      <c r="V21" s="65"/>
      <c r="W21" s="65"/>
      <c r="X21" s="65"/>
      <c r="Y21" s="65"/>
      <c r="AA21" s="68"/>
      <c r="AB21" s="68"/>
      <c r="AC21" s="68"/>
      <c r="AD21" s="68"/>
      <c r="AE21" s="68"/>
      <c r="AH21" s="68"/>
      <c r="AM21" s="89"/>
      <c r="AO21" s="13"/>
      <c r="AP21" s="61"/>
      <c r="AQ21" s="61"/>
      <c r="AS21" s="55"/>
      <c r="AT21" s="55"/>
      <c r="AU21" s="55"/>
      <c r="AV21" s="61"/>
      <c r="AW21" s="61"/>
      <c r="AX21" s="65"/>
      <c r="AY21" s="61"/>
      <c r="AZ21" s="55"/>
      <c r="BA21" s="55"/>
      <c r="BB21" s="55"/>
      <c r="BC21" s="55"/>
      <c r="BD21" s="52"/>
      <c r="BE21" s="55"/>
      <c r="BF21" s="55"/>
      <c r="BG21" s="55"/>
      <c r="BH21" s="55"/>
      <c r="BI21" s="55"/>
      <c r="BJ21" s="52"/>
      <c r="BK21" s="55"/>
      <c r="BL21" s="55"/>
      <c r="BM21" s="55"/>
      <c r="BN21" s="55"/>
      <c r="BO21" s="55"/>
      <c r="BP21" s="52"/>
      <c r="BQ21" s="55"/>
      <c r="BR21" s="55"/>
      <c r="BS21" s="55"/>
      <c r="BT21" s="55"/>
      <c r="BU21" s="55"/>
      <c r="BV21" s="52"/>
      <c r="BW21" s="55"/>
      <c r="BX21" s="55"/>
      <c r="BY21" s="55"/>
      <c r="BZ21" s="55"/>
      <c r="CA21" s="55"/>
      <c r="CB21" s="52"/>
      <c r="CC21" s="55"/>
      <c r="CD21" s="55"/>
      <c r="CE21" s="55"/>
      <c r="CF21" s="55"/>
      <c r="CG21" s="55"/>
      <c r="CH21" s="52"/>
      <c r="CI21" s="55"/>
      <c r="CJ21" s="55"/>
      <c r="CK21" s="55"/>
      <c r="CL21" s="55"/>
      <c r="CM21" s="55"/>
      <c r="CN21" s="52"/>
      <c r="CO21" s="55"/>
      <c r="CP21" s="55"/>
      <c r="CQ21" s="55"/>
      <c r="CR21" s="55"/>
      <c r="CS21" s="55"/>
      <c r="CT21" s="52"/>
      <c r="CU21" s="55"/>
      <c r="CV21" s="55"/>
      <c r="CW21" s="55"/>
      <c r="CX21" s="55"/>
      <c r="CY21" s="55"/>
      <c r="CZ21" s="52"/>
      <c r="DA21" s="55"/>
      <c r="DB21" s="55"/>
      <c r="DC21" s="55"/>
      <c r="DD21" s="55"/>
      <c r="DE21" s="55"/>
    </row>
    <row r="22" spans="1:109" s="57" customFormat="1" ht="18.75" customHeight="1" x14ac:dyDescent="0.2">
      <c r="H22" s="106"/>
      <c r="N22" s="106"/>
      <c r="P22" s="12"/>
      <c r="Q22" s="12"/>
      <c r="R22" s="12"/>
      <c r="S22" s="12"/>
      <c r="T22" s="103"/>
      <c r="U22" s="64"/>
      <c r="V22" s="64"/>
      <c r="W22" s="64"/>
      <c r="X22" s="64"/>
      <c r="Y22" s="64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64"/>
      <c r="AM22" s="89"/>
      <c r="AO22" s="12" t="s">
        <v>40</v>
      </c>
      <c r="AP22" s="51">
        <f>AP14</f>
        <v>263.39999999999998</v>
      </c>
      <c r="AQ22" s="51">
        <f>AQ14</f>
        <v>258.10000000000002</v>
      </c>
      <c r="AR22" s="70"/>
      <c r="AS22" s="51">
        <f>SUM(AS18:AS20)</f>
        <v>249.13</v>
      </c>
      <c r="AT22" s="51">
        <f>AU22+AV22+AW22</f>
        <v>713.69999999999993</v>
      </c>
      <c r="AU22" s="51">
        <f>SUM(AU18:AU20)</f>
        <v>221.5</v>
      </c>
      <c r="AV22" s="51">
        <f>SUM(AV18:AV20)</f>
        <v>241.29999999999998</v>
      </c>
      <c r="AW22" s="51">
        <f>SUM(AW18:AW20)</f>
        <v>250.9</v>
      </c>
      <c r="AX22" s="64"/>
      <c r="AY22" s="51">
        <f>SUM(AY18:AY20)</f>
        <v>244.8</v>
      </c>
      <c r="AZ22" s="51">
        <f>BA22+BB22+BC22</f>
        <v>790.6</v>
      </c>
      <c r="BA22" s="51">
        <f>SUM(BA18:BA20)</f>
        <v>243.4</v>
      </c>
      <c r="BB22" s="56">
        <v>312.60000000000002</v>
      </c>
      <c r="BC22" s="56">
        <v>234.6</v>
      </c>
      <c r="BD22" s="49"/>
      <c r="BE22" s="56">
        <v>313.87447185255701</v>
      </c>
      <c r="BF22" s="51">
        <f>BG22+BH22+BI22</f>
        <v>939.09999999999991</v>
      </c>
      <c r="BG22" s="56">
        <v>288</v>
      </c>
      <c r="BH22" s="56">
        <v>349.5</v>
      </c>
      <c r="BI22" s="56">
        <v>301.59999999999997</v>
      </c>
      <c r="BJ22" s="49"/>
      <c r="BK22" s="56">
        <v>319.20000000000005</v>
      </c>
      <c r="BL22" s="51">
        <f>BM22+BN22+BO22</f>
        <v>959.7</v>
      </c>
      <c r="BM22" s="56">
        <v>284.8</v>
      </c>
      <c r="BN22" s="56">
        <f>SUM(BN18:BN20)</f>
        <v>350.59999999999997</v>
      </c>
      <c r="BO22" s="56">
        <f>SUM(BO18:BO20)</f>
        <v>324.3</v>
      </c>
      <c r="BP22" s="49"/>
      <c r="BQ22" s="56">
        <v>311.2</v>
      </c>
      <c r="BR22" s="51">
        <f>BS22+BT22+BU22</f>
        <v>867.5</v>
      </c>
      <c r="BS22" s="56">
        <v>261.2</v>
      </c>
      <c r="BT22" s="56">
        <v>313.10000000000002</v>
      </c>
      <c r="BU22" s="56">
        <v>293.2</v>
      </c>
      <c r="BV22" s="49"/>
      <c r="BW22" s="56">
        <f>SUM(BW18:BW20)</f>
        <v>279.7</v>
      </c>
      <c r="BX22" s="51">
        <f>BY22+BZ22+CA22</f>
        <v>841.8</v>
      </c>
      <c r="BY22" s="56">
        <f>SUM(BY18:BY20)</f>
        <v>243.4</v>
      </c>
      <c r="BZ22" s="56">
        <f>SUM(BZ18:BZ20)</f>
        <v>301.39999999999998</v>
      </c>
      <c r="CA22" s="56">
        <f>SUM(CA18:CA20)</f>
        <v>297</v>
      </c>
      <c r="CB22" s="49"/>
      <c r="CC22" s="56">
        <f>SUM(CC18:CC20)</f>
        <v>312.89999999999992</v>
      </c>
      <c r="CD22" s="51">
        <f>CE22+CF22+CG22</f>
        <v>862.39999999999986</v>
      </c>
      <c r="CE22" s="56">
        <f>SUM(CE18:CE20)</f>
        <v>249.09999999999994</v>
      </c>
      <c r="CF22" s="56">
        <f>+SUM(CF18:CF20)</f>
        <v>324.59999999999997</v>
      </c>
      <c r="CG22" s="56">
        <f>+SUM(CG18:CG20)</f>
        <v>288.7</v>
      </c>
      <c r="CH22" s="49"/>
      <c r="CI22" s="56">
        <f>+SUM(CI18:CI20)</f>
        <v>268.39999999999998</v>
      </c>
      <c r="CJ22" s="51">
        <f>CK22+CL22+CM22</f>
        <v>833.5</v>
      </c>
      <c r="CK22" s="56">
        <f>+SUM(CK18:CK20)</f>
        <v>230.1999999999999</v>
      </c>
      <c r="CL22" s="56">
        <f>+SUM(CL18:CL20)</f>
        <v>302.60000000000002</v>
      </c>
      <c r="CM22" s="56">
        <f>+SUM(CM18:CM20)</f>
        <v>300.7</v>
      </c>
      <c r="CN22" s="49"/>
      <c r="CO22" s="56">
        <f>SUM(CO18:CO20)</f>
        <v>261.8</v>
      </c>
      <c r="CP22" s="51">
        <f>CQ22+CR22+CS22</f>
        <v>818.19999999999993</v>
      </c>
      <c r="CQ22" s="56">
        <f>+SUM(CQ18:CQ20)</f>
        <v>237.89999999999998</v>
      </c>
      <c r="CR22" s="56">
        <f>+SUM(CR18:CR20)</f>
        <v>294.29999999999995</v>
      </c>
      <c r="CS22" s="56">
        <f>+SUM(CS18:CS20)</f>
        <v>286</v>
      </c>
      <c r="CT22" s="49"/>
      <c r="CU22" s="56">
        <f>SUM(CU18:CU20)</f>
        <v>236.5</v>
      </c>
      <c r="CV22" s="51">
        <f>CW22+CX22+CY22</f>
        <v>774.7</v>
      </c>
      <c r="CW22" s="56">
        <f>SUM(CW18:CW20)</f>
        <v>212.60000000000002</v>
      </c>
      <c r="CX22" s="56">
        <v>274.2</v>
      </c>
      <c r="CY22" s="56">
        <f>SUM(CY18:CY20)</f>
        <v>287.89999999999998</v>
      </c>
      <c r="CZ22" s="49"/>
      <c r="DA22" s="56">
        <v>282.10000000000002</v>
      </c>
      <c r="DB22" s="51">
        <f>DC22+DD22+DE22</f>
        <v>865.72</v>
      </c>
      <c r="DC22" s="56">
        <v>228.7</v>
      </c>
      <c r="DD22" s="56">
        <v>311</v>
      </c>
      <c r="DE22" s="56">
        <v>326.02</v>
      </c>
    </row>
    <row r="23" spans="1:109" customFormat="1" ht="30.75" customHeight="1" x14ac:dyDescent="0.2">
      <c r="H23" s="90"/>
      <c r="N23" s="90"/>
      <c r="T23" s="90"/>
      <c r="U23" s="94"/>
      <c r="V23" s="94"/>
      <c r="W23" s="86"/>
      <c r="X23" s="86"/>
      <c r="Y23" s="86"/>
      <c r="Z23" s="9"/>
      <c r="AA23" s="9"/>
      <c r="AB23" s="9"/>
      <c r="AC23" s="9"/>
      <c r="AD23" s="9"/>
      <c r="AE23" s="9"/>
      <c r="AF23" s="9"/>
      <c r="AG23" s="9"/>
      <c r="AI23" s="9"/>
      <c r="AJ23" s="9"/>
      <c r="AK23" s="9"/>
      <c r="AL23" s="86"/>
      <c r="AM23" s="86"/>
      <c r="AN23" s="86"/>
      <c r="AO23" s="86"/>
      <c r="AP23" s="86"/>
      <c r="AQ23" s="86"/>
    </row>
    <row r="24" spans="1:109" customFormat="1" ht="29.25" customHeight="1" x14ac:dyDescent="0.2">
      <c r="A24" s="27" t="s">
        <v>14</v>
      </c>
      <c r="B24" s="114" t="s">
        <v>127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3"/>
      <c r="AC24" s="113"/>
      <c r="AD24" s="113"/>
      <c r="AE24" s="113"/>
      <c r="AF24" s="113"/>
      <c r="AG24" s="113"/>
      <c r="AH24" s="113"/>
      <c r="AI24" s="113"/>
      <c r="AJ24" s="113"/>
    </row>
    <row r="25" spans="1:109" s="28" customFormat="1" ht="31.5" customHeight="1" x14ac:dyDescent="0.2">
      <c r="A25" s="27" t="s">
        <v>18</v>
      </c>
      <c r="B25" s="110" t="s">
        <v>106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1"/>
      <c r="AF25" s="111"/>
      <c r="AG25" s="111"/>
      <c r="AH25" s="111"/>
      <c r="AI25" s="111"/>
      <c r="AJ25" s="29"/>
    </row>
    <row r="26" spans="1:109" customFormat="1" ht="12.75" customHeight="1" x14ac:dyDescent="0.2">
      <c r="A26" s="15" t="s">
        <v>11</v>
      </c>
      <c r="B26" s="112" t="s">
        <v>122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3"/>
      <c r="AE26" s="113"/>
      <c r="AF26" s="113"/>
      <c r="AG26" s="113"/>
      <c r="AH26" s="1"/>
    </row>
    <row r="27" spans="1:109" customFormat="1" ht="12.75" customHeight="1" x14ac:dyDescent="0.2">
      <c r="A27" s="15" t="s">
        <v>12</v>
      </c>
      <c r="B27" s="112" t="s">
        <v>123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3"/>
      <c r="AE27" s="113"/>
      <c r="AF27" s="113"/>
      <c r="AG27" s="113"/>
      <c r="AH27" s="1"/>
    </row>
    <row r="28" spans="1:109" customFormat="1" x14ac:dyDescent="0.2">
      <c r="A28" s="15" t="s">
        <v>13</v>
      </c>
      <c r="B28" s="112" t="s">
        <v>124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3"/>
      <c r="AE28" s="113"/>
      <c r="AF28" s="113"/>
      <c r="AG28" s="113"/>
      <c r="AH28" s="1"/>
    </row>
    <row r="29" spans="1:109" x14ac:dyDescent="0.2">
      <c r="BV29" s="43"/>
      <c r="CB29" s="43"/>
    </row>
    <row r="30" spans="1:109" x14ac:dyDescent="0.2">
      <c r="BV30" s="43"/>
      <c r="CB30" s="43"/>
    </row>
    <row r="31" spans="1:109" x14ac:dyDescent="0.2">
      <c r="BV31" s="43"/>
      <c r="CB31" s="43"/>
    </row>
    <row r="32" spans="1:109" s="45" customFormat="1" x14ac:dyDescent="0.2">
      <c r="A32" s="42"/>
      <c r="B32" s="42"/>
      <c r="C32" s="42"/>
      <c r="D32" s="42"/>
      <c r="E32" s="42"/>
      <c r="F32" s="42"/>
      <c r="G32" s="42"/>
      <c r="H32" s="68"/>
      <c r="I32" s="42"/>
      <c r="J32" s="42"/>
      <c r="K32" s="42"/>
      <c r="L32" s="42"/>
      <c r="M32" s="42"/>
      <c r="N32" s="68"/>
      <c r="O32" s="42"/>
      <c r="P32" s="42"/>
      <c r="Q32" s="42"/>
      <c r="R32" s="42"/>
      <c r="S32" s="42"/>
      <c r="T32" s="68"/>
      <c r="U32" s="60"/>
      <c r="V32" s="60"/>
      <c r="W32" s="60"/>
      <c r="X32" s="60"/>
      <c r="Y32" s="60"/>
      <c r="Z32" s="68"/>
      <c r="AA32" s="42"/>
      <c r="AB32" s="42"/>
      <c r="AC32" s="42"/>
      <c r="AD32" s="42"/>
      <c r="AE32" s="42"/>
      <c r="AF32" s="68"/>
      <c r="AG32" s="68"/>
      <c r="AI32" s="68"/>
      <c r="AJ32" s="68"/>
      <c r="AK32" s="68"/>
      <c r="AL32" s="65"/>
      <c r="AM32" s="65"/>
      <c r="AN32" s="65"/>
      <c r="AO32" s="65"/>
      <c r="AP32" s="65"/>
      <c r="AQ32" s="65"/>
      <c r="AR32" s="68"/>
      <c r="AX32" s="60"/>
      <c r="BD32" s="43"/>
      <c r="BJ32" s="43"/>
      <c r="BP32" s="43"/>
      <c r="BV32" s="43"/>
      <c r="CB32" s="43"/>
      <c r="CH32" s="43"/>
      <c r="CN32" s="43"/>
      <c r="CT32" s="43"/>
      <c r="CZ32" s="43"/>
    </row>
  </sheetData>
  <mergeCells count="5">
    <mergeCell ref="B24:AJ24"/>
    <mergeCell ref="B26:AG26"/>
    <mergeCell ref="B27:AG27"/>
    <mergeCell ref="B28:AG28"/>
    <mergeCell ref="B25:AI25"/>
  </mergeCells>
  <pageMargins left="0.74803149606299213" right="0.74803149606299213" top="0.98425196850393704" bottom="0.98425196850393704" header="0.51181102362204722" footer="0.51181102362204722"/>
  <pageSetup paperSize="9" scale="29" orientation="landscape" horizontalDpi="4294967293" r:id="rId1"/>
  <headerFooter alignWithMargins="0"/>
  <ignoredErrors>
    <ignoredError sqref="CV22 CJ22 AT22 AZ22 BX22 CD22 V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Breakdown annuo delle vendite</vt:lpstr>
      <vt:lpstr>Breakdown sem. delle vendite</vt:lpstr>
      <vt:lpstr>Breakdown trim. delle vendite</vt:lpstr>
      <vt:lpstr>'Breakdown trim. delle vendite'!Area_stampa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Ferrante Barbara</dc:creator>
  <cp:lastModifiedBy>Ferrante Barbara</cp:lastModifiedBy>
  <cp:lastPrinted>2012-08-09T07:40:45Z</cp:lastPrinted>
  <dcterms:created xsi:type="dcterms:W3CDTF">2008-12-12T18:50:06Z</dcterms:created>
  <dcterms:modified xsi:type="dcterms:W3CDTF">2024-03-14T14:36:04Z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